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filterPrivacy="1" defaultThemeVersion="124226"/>
  <xr:revisionPtr revIDLastSave="0" documentId="8_{A168C4A0-6187-4481-B22D-3E3939572D40}" xr6:coauthVersionLast="45" xr6:coauthVersionMax="45" xr10:uidLastSave="{00000000-0000-0000-0000-000000000000}"/>
  <bookViews>
    <workbookView xWindow="-120" yWindow="-120" windowWidth="19440" windowHeight="11640" xr2:uid="{00000000-000D-0000-FFFF-FFFF00000000}"/>
  </bookViews>
  <sheets>
    <sheet name="Income Statement" sheetId="1" r:id="rId1"/>
    <sheet name="Balance Sheet" sheetId="2" r:id="rId2"/>
    <sheet name="Cash Flows" sheetId="3" r:id="rId3"/>
    <sheet name="Ratios" sheetId="4" r:id="rId4"/>
    <sheet name="Graphs &amp; Charts" sheetId="5" r:id="rId5"/>
    <sheet name="Index" sheetId="6" r:id="rId6"/>
    <sheet name="CF" sheetId="10" r:id="rId7"/>
    <sheet name="BS" sheetId="11" r:id="rId8"/>
    <sheet name="IS" sheetId="12" r:id="rId9"/>
  </sheets>
  <calcPr calcId="191029"/>
</workbook>
</file>

<file path=xl/calcChain.xml><?xml version="1.0" encoding="utf-8"?>
<calcChain xmlns="http://schemas.openxmlformats.org/spreadsheetml/2006/main">
  <c r="P8" i="10" l="1"/>
  <c r="P9" i="10"/>
  <c r="P10" i="10"/>
  <c r="P11" i="10"/>
  <c r="P13" i="10"/>
  <c r="P14" i="10"/>
  <c r="P15" i="10"/>
  <c r="P16" i="10"/>
  <c r="P18" i="10"/>
  <c r="P19" i="10"/>
  <c r="P20" i="10"/>
  <c r="P21" i="10"/>
  <c r="P22" i="10"/>
  <c r="P23" i="10"/>
  <c r="P24" i="10"/>
  <c r="P25" i="10"/>
  <c r="P27" i="10"/>
  <c r="P28" i="10"/>
  <c r="P29" i="10"/>
  <c r="P31" i="10"/>
  <c r="P32" i="10"/>
  <c r="P33" i="10"/>
  <c r="P34" i="10"/>
  <c r="P36" i="10"/>
  <c r="P37" i="10"/>
  <c r="P38" i="10"/>
  <c r="P39" i="10"/>
  <c r="P40" i="10"/>
  <c r="P41" i="10"/>
  <c r="P42" i="10"/>
  <c r="P43" i="10"/>
  <c r="P44" i="10"/>
  <c r="P45" i="10"/>
  <c r="P47" i="10"/>
  <c r="P48" i="10"/>
  <c r="P51" i="10"/>
  <c r="P52" i="10"/>
  <c r="P6" i="10"/>
  <c r="O8" i="10"/>
  <c r="O9" i="10"/>
  <c r="O10" i="10"/>
  <c r="O11" i="10"/>
  <c r="O13" i="10"/>
  <c r="O14" i="10"/>
  <c r="O15" i="10"/>
  <c r="O16" i="10"/>
  <c r="O18" i="10"/>
  <c r="O19" i="10"/>
  <c r="O20" i="10"/>
  <c r="O21" i="10"/>
  <c r="O22" i="10"/>
  <c r="O23" i="10"/>
  <c r="O24" i="10"/>
  <c r="O25" i="10"/>
  <c r="O27" i="10"/>
  <c r="O28" i="10"/>
  <c r="O29" i="10"/>
  <c r="O31" i="10"/>
  <c r="O32" i="10"/>
  <c r="O33" i="10"/>
  <c r="O34" i="10"/>
  <c r="O36" i="10"/>
  <c r="O38" i="10"/>
  <c r="O39" i="10"/>
  <c r="O40" i="10"/>
  <c r="O41" i="10"/>
  <c r="O42" i="10"/>
  <c r="O43" i="10"/>
  <c r="O44" i="10"/>
  <c r="O45" i="10"/>
  <c r="O47" i="10"/>
  <c r="O48" i="10"/>
  <c r="O51" i="10"/>
  <c r="O52" i="10"/>
  <c r="O6" i="10"/>
  <c r="I9" i="10"/>
  <c r="I10" i="10"/>
  <c r="I13" i="10"/>
  <c r="I14" i="10"/>
  <c r="I18" i="10"/>
  <c r="I19" i="10"/>
  <c r="I22" i="10"/>
  <c r="I23" i="10"/>
  <c r="I27" i="10"/>
  <c r="I28" i="10"/>
  <c r="I31" i="10"/>
  <c r="I32" i="10"/>
  <c r="I35" i="10"/>
  <c r="I36" i="10"/>
  <c r="I40" i="10"/>
  <c r="I41" i="10"/>
  <c r="I44" i="10"/>
  <c r="I45" i="10"/>
  <c r="I51" i="10"/>
  <c r="I52" i="10"/>
  <c r="I4" i="10"/>
  <c r="O4" i="10" s="1"/>
  <c r="J4" i="10"/>
  <c r="P4" i="10" s="1"/>
  <c r="H4" i="10"/>
  <c r="N4" i="10" s="1"/>
  <c r="I3" i="10"/>
  <c r="O3" i="10" s="1"/>
  <c r="J3" i="10"/>
  <c r="P3" i="10" s="1"/>
  <c r="H3" i="10"/>
  <c r="N3" i="10" s="1"/>
  <c r="C53" i="10"/>
  <c r="I11" i="10" s="1"/>
  <c r="D53" i="10"/>
  <c r="J9" i="10" s="1"/>
  <c r="B53" i="10"/>
  <c r="H8" i="10" s="1"/>
  <c r="P17" i="12"/>
  <c r="P18" i="12"/>
  <c r="P19" i="12"/>
  <c r="P20" i="12"/>
  <c r="P21" i="12"/>
  <c r="P22" i="12"/>
  <c r="P23" i="12"/>
  <c r="P24" i="12"/>
  <c r="P25" i="12"/>
  <c r="P26" i="12"/>
  <c r="P16" i="12"/>
  <c r="O17" i="12"/>
  <c r="O18" i="12"/>
  <c r="O19" i="12"/>
  <c r="O20" i="12"/>
  <c r="O21" i="12"/>
  <c r="O22" i="12"/>
  <c r="O23" i="12"/>
  <c r="O24" i="12"/>
  <c r="O25" i="12"/>
  <c r="O26" i="12"/>
  <c r="O16" i="12"/>
  <c r="N17" i="12"/>
  <c r="N18" i="12"/>
  <c r="N19" i="12"/>
  <c r="N20" i="12"/>
  <c r="N21" i="12"/>
  <c r="N22" i="12"/>
  <c r="N23" i="12"/>
  <c r="N24" i="12"/>
  <c r="N25" i="12"/>
  <c r="N26" i="12"/>
  <c r="N16" i="12"/>
  <c r="P10" i="12"/>
  <c r="P11" i="12"/>
  <c r="P12" i="12"/>
  <c r="P13" i="12"/>
  <c r="P14" i="12"/>
  <c r="P15" i="12"/>
  <c r="P9" i="12"/>
  <c r="O10" i="12"/>
  <c r="O11" i="12"/>
  <c r="O12" i="12"/>
  <c r="O13" i="12"/>
  <c r="O14" i="12"/>
  <c r="O15" i="12"/>
  <c r="O9" i="12"/>
  <c r="N10" i="12"/>
  <c r="N11" i="12"/>
  <c r="N12" i="12"/>
  <c r="N13" i="12"/>
  <c r="N14" i="12"/>
  <c r="N15" i="12"/>
  <c r="N9" i="12"/>
  <c r="P6" i="12"/>
  <c r="P7" i="12"/>
  <c r="P8" i="12"/>
  <c r="P5" i="12"/>
  <c r="O6" i="12"/>
  <c r="O7" i="12"/>
  <c r="O8" i="12"/>
  <c r="O5" i="12"/>
  <c r="N6" i="12"/>
  <c r="N7" i="12"/>
  <c r="N8" i="12"/>
  <c r="N5" i="12"/>
  <c r="J6" i="12"/>
  <c r="J7" i="12"/>
  <c r="J8" i="12"/>
  <c r="J9" i="12"/>
  <c r="J10" i="12"/>
  <c r="J11" i="12"/>
  <c r="J12" i="12"/>
  <c r="J13" i="12"/>
  <c r="J14" i="12"/>
  <c r="J15" i="12"/>
  <c r="J16" i="12"/>
  <c r="J17" i="12"/>
  <c r="J18" i="12"/>
  <c r="J19" i="12"/>
  <c r="J20" i="12"/>
  <c r="J21" i="12"/>
  <c r="J22" i="12"/>
  <c r="J23" i="12"/>
  <c r="J24" i="12"/>
  <c r="J25" i="12"/>
  <c r="J26" i="12"/>
  <c r="J27" i="12"/>
  <c r="J28" i="12"/>
  <c r="J29" i="12"/>
  <c r="J30" i="12"/>
  <c r="J31" i="12"/>
  <c r="J5" i="12"/>
  <c r="I6" i="12"/>
  <c r="I7" i="12"/>
  <c r="I8" i="12"/>
  <c r="I9" i="12"/>
  <c r="I10" i="12"/>
  <c r="I11" i="12"/>
  <c r="I12" i="12"/>
  <c r="I13" i="12"/>
  <c r="I14" i="12"/>
  <c r="I15" i="12"/>
  <c r="I16" i="12"/>
  <c r="I17" i="12"/>
  <c r="I18" i="12"/>
  <c r="I19" i="12"/>
  <c r="I20" i="12"/>
  <c r="I21" i="12"/>
  <c r="I22" i="12"/>
  <c r="I23" i="12"/>
  <c r="I24" i="12"/>
  <c r="I25" i="12"/>
  <c r="I26" i="12"/>
  <c r="I27" i="12"/>
  <c r="I28" i="12"/>
  <c r="I29" i="12"/>
  <c r="I30" i="12"/>
  <c r="I31" i="12"/>
  <c r="I5" i="12"/>
  <c r="P3" i="12"/>
  <c r="N3" i="12"/>
  <c r="I3" i="12"/>
  <c r="O3" i="12" s="1"/>
  <c r="J3" i="12"/>
  <c r="H3" i="12"/>
  <c r="N9" i="11"/>
  <c r="N10" i="11"/>
  <c r="N11" i="11"/>
  <c r="N12" i="11"/>
  <c r="P9" i="11"/>
  <c r="P10" i="11"/>
  <c r="P11" i="11"/>
  <c r="P12" i="11"/>
  <c r="P13" i="11"/>
  <c r="P14" i="11"/>
  <c r="P15" i="11"/>
  <c r="P16" i="11"/>
  <c r="P17" i="11"/>
  <c r="P18" i="11"/>
  <c r="P19" i="11"/>
  <c r="P20" i="11"/>
  <c r="P21" i="11"/>
  <c r="P22" i="11"/>
  <c r="P23" i="11"/>
  <c r="P24" i="11"/>
  <c r="P25" i="11"/>
  <c r="P26" i="11"/>
  <c r="P27" i="11"/>
  <c r="P28" i="11"/>
  <c r="P29" i="11"/>
  <c r="P30" i="11"/>
  <c r="P31" i="11"/>
  <c r="P32" i="11"/>
  <c r="P33" i="11"/>
  <c r="P34" i="11"/>
  <c r="P35" i="11"/>
  <c r="P36" i="11"/>
  <c r="P37" i="11"/>
  <c r="P38" i="11"/>
  <c r="P39" i="11"/>
  <c r="P40" i="11"/>
  <c r="P41" i="11"/>
  <c r="P42" i="11"/>
  <c r="P43" i="11"/>
  <c r="P8" i="11"/>
  <c r="O9" i="11"/>
  <c r="O10" i="11"/>
  <c r="O11" i="11"/>
  <c r="O12" i="11"/>
  <c r="O13" i="11"/>
  <c r="O14" i="11"/>
  <c r="O15" i="11"/>
  <c r="O16" i="11"/>
  <c r="O17" i="11"/>
  <c r="O18" i="11"/>
  <c r="O19" i="11"/>
  <c r="O20" i="11"/>
  <c r="O21" i="11"/>
  <c r="O22" i="11"/>
  <c r="O23" i="11"/>
  <c r="O24" i="11"/>
  <c r="O25" i="11"/>
  <c r="O26" i="11"/>
  <c r="O27" i="11"/>
  <c r="O28" i="11"/>
  <c r="O29" i="11"/>
  <c r="O30" i="11"/>
  <c r="O31" i="11"/>
  <c r="O32" i="11"/>
  <c r="O33" i="11"/>
  <c r="O34" i="11"/>
  <c r="O35" i="11"/>
  <c r="O36" i="11"/>
  <c r="O37" i="11"/>
  <c r="O38" i="11"/>
  <c r="O39" i="11"/>
  <c r="O40" i="11"/>
  <c r="O41" i="11"/>
  <c r="O42" i="11"/>
  <c r="O43" i="11"/>
  <c r="O8" i="11"/>
  <c r="N22" i="11"/>
  <c r="N23" i="11"/>
  <c r="N24" i="11"/>
  <c r="N25" i="11"/>
  <c r="N26" i="11"/>
  <c r="N27" i="11"/>
  <c r="N28" i="11"/>
  <c r="N29" i="11"/>
  <c r="N30" i="11"/>
  <c r="N31" i="11"/>
  <c r="N32" i="11"/>
  <c r="N33" i="11"/>
  <c r="N34" i="11"/>
  <c r="N35" i="11"/>
  <c r="N36" i="11"/>
  <c r="N37" i="11"/>
  <c r="N38" i="11"/>
  <c r="N39" i="11"/>
  <c r="N40" i="11"/>
  <c r="N41" i="11"/>
  <c r="N42" i="11"/>
  <c r="N43" i="11"/>
  <c r="N17" i="11"/>
  <c r="N18" i="11"/>
  <c r="N19" i="11"/>
  <c r="N20" i="11"/>
  <c r="N21" i="11"/>
  <c r="N14" i="11"/>
  <c r="N15" i="11"/>
  <c r="N16" i="11"/>
  <c r="N13" i="11"/>
  <c r="N8" i="11"/>
  <c r="O7" i="11"/>
  <c r="P7" i="11"/>
  <c r="N7" i="11"/>
  <c r="O6" i="11"/>
  <c r="P6" i="11"/>
  <c r="N6" i="11"/>
  <c r="N3" i="11"/>
  <c r="J7" i="11"/>
  <c r="J8" i="11"/>
  <c r="J9" i="11"/>
  <c r="J10" i="11"/>
  <c r="J11" i="11"/>
  <c r="J12" i="11"/>
  <c r="J13" i="11"/>
  <c r="J14" i="11"/>
  <c r="J15" i="11"/>
  <c r="J16" i="11"/>
  <c r="J17" i="11"/>
  <c r="J18" i="11"/>
  <c r="J19" i="11"/>
  <c r="J20" i="11"/>
  <c r="J21" i="11"/>
  <c r="J22" i="11"/>
  <c r="J23" i="11"/>
  <c r="J24" i="11"/>
  <c r="J25" i="11"/>
  <c r="J26" i="11"/>
  <c r="J27" i="11"/>
  <c r="J28" i="11"/>
  <c r="J29" i="11"/>
  <c r="J30" i="11"/>
  <c r="J31" i="11"/>
  <c r="J32" i="11"/>
  <c r="J33" i="11"/>
  <c r="J34" i="11"/>
  <c r="J35" i="11"/>
  <c r="J36" i="11"/>
  <c r="J37" i="11"/>
  <c r="J38" i="11"/>
  <c r="J39" i="11"/>
  <c r="J40" i="11"/>
  <c r="J41" i="11"/>
  <c r="J42" i="11"/>
  <c r="J43" i="11"/>
  <c r="J6" i="11"/>
  <c r="I7" i="11"/>
  <c r="I8" i="11"/>
  <c r="I9" i="11"/>
  <c r="I10" i="11"/>
  <c r="I11" i="11"/>
  <c r="I12" i="11"/>
  <c r="I13" i="11"/>
  <c r="I14" i="11"/>
  <c r="I15" i="11"/>
  <c r="I16" i="11"/>
  <c r="I17" i="11"/>
  <c r="I18" i="11"/>
  <c r="I19" i="11"/>
  <c r="I20" i="11"/>
  <c r="I21" i="11"/>
  <c r="I22" i="11"/>
  <c r="I23" i="11"/>
  <c r="I24" i="11"/>
  <c r="I25" i="11"/>
  <c r="I26" i="11"/>
  <c r="I27" i="11"/>
  <c r="I28" i="11"/>
  <c r="I29" i="11"/>
  <c r="I30" i="11"/>
  <c r="I31" i="11"/>
  <c r="I32" i="11"/>
  <c r="I33" i="11"/>
  <c r="I34" i="11"/>
  <c r="I35" i="11"/>
  <c r="I36" i="11"/>
  <c r="I37" i="11"/>
  <c r="I38" i="11"/>
  <c r="I39" i="11"/>
  <c r="I40" i="11"/>
  <c r="I41" i="11"/>
  <c r="I42" i="11"/>
  <c r="I43" i="11"/>
  <c r="I6" i="11"/>
  <c r="I3" i="11"/>
  <c r="O3" i="11" s="1"/>
  <c r="J3" i="11"/>
  <c r="P3" i="11" s="1"/>
  <c r="H3" i="11"/>
  <c r="C7" i="4"/>
  <c r="D12" i="4"/>
  <c r="C12" i="4"/>
  <c r="B12" i="4"/>
  <c r="D17" i="4"/>
  <c r="C17" i="4"/>
  <c r="D18" i="4"/>
  <c r="C18" i="4"/>
  <c r="B18" i="4"/>
  <c r="D16" i="4"/>
  <c r="C16" i="4"/>
  <c r="B16" i="4"/>
  <c r="D13" i="4"/>
  <c r="C13" i="4"/>
  <c r="B13" i="4"/>
  <c r="D9" i="4"/>
  <c r="C9" i="4"/>
  <c r="B9" i="4"/>
  <c r="D8" i="4"/>
  <c r="C8" i="4"/>
  <c r="D41" i="3"/>
  <c r="D7" i="4"/>
  <c r="D6" i="4"/>
  <c r="C6" i="4"/>
  <c r="B6" i="4"/>
  <c r="D5" i="4"/>
  <c r="C5" i="4"/>
  <c r="H6" i="10" l="1"/>
  <c r="H48" i="10"/>
  <c r="H43" i="10"/>
  <c r="H39" i="10"/>
  <c r="H35" i="10"/>
  <c r="H31" i="10"/>
  <c r="H25" i="10"/>
  <c r="H21" i="10"/>
  <c r="H16" i="10"/>
  <c r="H11" i="10"/>
  <c r="I6" i="10"/>
  <c r="I48" i="10"/>
  <c r="I43" i="10"/>
  <c r="I39" i="10"/>
  <c r="I34" i="10"/>
  <c r="I30" i="10"/>
  <c r="I25" i="10"/>
  <c r="I21" i="10"/>
  <c r="I16" i="10"/>
  <c r="I12" i="10"/>
  <c r="I8" i="10"/>
  <c r="J51" i="10"/>
  <c r="J44" i="10"/>
  <c r="J40" i="10"/>
  <c r="J36" i="10"/>
  <c r="J32" i="10"/>
  <c r="J27" i="10"/>
  <c r="J22" i="10"/>
  <c r="J18" i="10"/>
  <c r="J13" i="10"/>
  <c r="J8" i="10"/>
  <c r="O53" i="10"/>
  <c r="H53" i="10"/>
  <c r="H47" i="10"/>
  <c r="H42" i="10"/>
  <c r="H38" i="10"/>
  <c r="H34" i="10"/>
  <c r="H29" i="10"/>
  <c r="H24" i="10"/>
  <c r="H20" i="10"/>
  <c r="H15" i="10"/>
  <c r="H10" i="10"/>
  <c r="I53" i="10"/>
  <c r="I47" i="10"/>
  <c r="I42" i="10"/>
  <c r="I38" i="10"/>
  <c r="I33" i="10"/>
  <c r="I29" i="10"/>
  <c r="I24" i="10"/>
  <c r="I20" i="10"/>
  <c r="I15" i="10"/>
  <c r="J6" i="10"/>
  <c r="J48" i="10"/>
  <c r="J43" i="10"/>
  <c r="J39" i="10"/>
  <c r="J35" i="10"/>
  <c r="J31" i="10"/>
  <c r="J25" i="10"/>
  <c r="J21" i="10"/>
  <c r="J16" i="10"/>
  <c r="J11" i="10"/>
  <c r="H52" i="10"/>
  <c r="H45" i="10"/>
  <c r="H41" i="10"/>
  <c r="H37" i="10"/>
  <c r="H33" i="10"/>
  <c r="H28" i="10"/>
  <c r="H23" i="10"/>
  <c r="H19" i="10"/>
  <c r="H14" i="10"/>
  <c r="H9" i="10"/>
  <c r="J53" i="10"/>
  <c r="J47" i="10"/>
  <c r="J42" i="10"/>
  <c r="J38" i="10"/>
  <c r="J34" i="10"/>
  <c r="J29" i="10"/>
  <c r="J24" i="10"/>
  <c r="J20" i="10"/>
  <c r="J15" i="10"/>
  <c r="J10" i="10"/>
  <c r="P53" i="10"/>
  <c r="H51" i="10"/>
  <c r="H44" i="10"/>
  <c r="H40" i="10"/>
  <c r="H36" i="10"/>
  <c r="H32" i="10"/>
  <c r="H27" i="10"/>
  <c r="H22" i="10"/>
  <c r="H18" i="10"/>
  <c r="H13" i="10"/>
  <c r="J52" i="10"/>
  <c r="J45" i="10"/>
  <c r="J41" i="10"/>
  <c r="J37" i="10"/>
  <c r="J33" i="10"/>
  <c r="J28" i="10"/>
  <c r="J23" i="10"/>
  <c r="J19" i="10"/>
  <c r="J14" i="10"/>
  <c r="B5" i="4"/>
</calcChain>
</file>

<file path=xl/sharedStrings.xml><?xml version="1.0" encoding="utf-8"?>
<sst xmlns="http://schemas.openxmlformats.org/spreadsheetml/2006/main" count="602" uniqueCount="304">
  <si>
    <r>
      <rPr>
        <b/>
        <sz val="10"/>
        <color rgb="FF006141"/>
        <rFont val="Times New Roman"/>
        <family val="1"/>
      </rPr>
      <t xml:space="preserve">Item 8.    </t>
    </r>
    <r>
      <rPr>
        <b/>
        <i/>
        <sz val="10"/>
        <color rgb="FF006141"/>
        <rFont val="Times New Roman"/>
        <family val="1"/>
      </rPr>
      <t>Financial Statements and Supplementary Data</t>
    </r>
  </si>
  <si>
    <r>
      <rPr>
        <b/>
        <u/>
        <sz val="8"/>
        <color rgb="FF231F20"/>
        <rFont val="Times New Roman"/>
        <family val="1"/>
      </rPr>
      <t>Fiscal Year Ended</t>
    </r>
  </si>
  <si>
    <r>
      <rPr>
        <b/>
        <sz val="8"/>
        <color rgb="FFFFFFFF"/>
        <rFont val="Times New Roman"/>
        <family val="1"/>
      </rPr>
      <t xml:space="preserve">Sep 30,
</t>
    </r>
    <r>
      <rPr>
        <b/>
        <sz val="8"/>
        <color rgb="FFFFFFFF"/>
        <rFont val="Times New Roman"/>
        <family val="1"/>
      </rPr>
      <t>2018</t>
    </r>
  </si>
  <si>
    <r>
      <rPr>
        <sz val="10"/>
        <color rgb="FF231F20"/>
        <rFont val="Times New Roman"/>
        <family val="1"/>
      </rPr>
      <t>Net revenues:</t>
    </r>
  </si>
  <si>
    <r>
      <rPr>
        <sz val="10"/>
        <color rgb="FF231F20"/>
        <rFont val="Times New Roman"/>
        <family val="1"/>
      </rPr>
      <t>Company-operated stores</t>
    </r>
  </si>
  <si>
    <r>
      <rPr>
        <sz val="10"/>
        <color rgb="FF231F20"/>
        <rFont val="Times New Roman"/>
        <family val="1"/>
      </rPr>
      <t>Licensed stores</t>
    </r>
  </si>
  <si>
    <r>
      <rPr>
        <sz val="10"/>
        <color rgb="FF231F20"/>
        <rFont val="Times New Roman"/>
        <family val="1"/>
      </rPr>
      <t>Other</t>
    </r>
  </si>
  <si>
    <r>
      <rPr>
        <sz val="10"/>
        <color rgb="FF231F20"/>
        <rFont val="Times New Roman"/>
        <family val="1"/>
      </rPr>
      <t>Total net revenues</t>
    </r>
  </si>
  <si>
    <r>
      <rPr>
        <sz val="10"/>
        <color rgb="FF231F20"/>
        <rFont val="Times New Roman"/>
        <family val="1"/>
      </rPr>
      <t>Cost of sales</t>
    </r>
  </si>
  <si>
    <r>
      <rPr>
        <sz val="10"/>
        <color rgb="FF231F20"/>
        <rFont val="Times New Roman"/>
        <family val="1"/>
      </rPr>
      <t>Store operating expenses</t>
    </r>
  </si>
  <si>
    <r>
      <rPr>
        <sz val="10"/>
        <color rgb="FF231F20"/>
        <rFont val="Times New Roman"/>
        <family val="1"/>
      </rPr>
      <t>Other operating expenses</t>
    </r>
  </si>
  <si>
    <r>
      <rPr>
        <sz val="10"/>
        <color rgb="FF231F20"/>
        <rFont val="Times New Roman"/>
        <family val="1"/>
      </rPr>
      <t>Depreciation and amortization expenses</t>
    </r>
  </si>
  <si>
    <r>
      <rPr>
        <sz val="10"/>
        <color rgb="FF231F20"/>
        <rFont val="Times New Roman"/>
        <family val="1"/>
      </rPr>
      <t>General and administrative expenses</t>
    </r>
  </si>
  <si>
    <r>
      <rPr>
        <sz val="10"/>
        <color rgb="FF231F20"/>
        <rFont val="Times New Roman"/>
        <family val="1"/>
      </rPr>
      <t>Restructuring and impairments</t>
    </r>
  </si>
  <si>
    <r>
      <rPr>
        <sz val="10"/>
        <color rgb="FF231F20"/>
        <rFont val="Times New Roman"/>
        <family val="1"/>
      </rPr>
      <t>Total operating expenses</t>
    </r>
  </si>
  <si>
    <r>
      <rPr>
        <sz val="10"/>
        <color rgb="FF231F20"/>
        <rFont val="Times New Roman"/>
        <family val="1"/>
      </rPr>
      <t>Income from equity investees</t>
    </r>
  </si>
  <si>
    <r>
      <rPr>
        <sz val="10"/>
        <color rgb="FF231F20"/>
        <rFont val="Times New Roman"/>
        <family val="1"/>
      </rPr>
      <t>Operating income</t>
    </r>
  </si>
  <si>
    <r>
      <rPr>
        <sz val="10"/>
        <color rgb="FF231F20"/>
        <rFont val="Times New Roman"/>
        <family val="1"/>
      </rPr>
      <t>Gain resulting from acquisition of joint venture</t>
    </r>
  </si>
  <si>
    <r>
      <rPr>
        <sz val="10"/>
        <color rgb="FF231F20"/>
        <rFont val="Times New Roman"/>
        <family val="1"/>
      </rPr>
      <t>—</t>
    </r>
  </si>
  <si>
    <r>
      <rPr>
        <sz val="10"/>
        <color rgb="FF231F20"/>
        <rFont val="Times New Roman"/>
        <family val="1"/>
      </rPr>
      <t>Net gain resulting from divestiture of certain operations</t>
    </r>
  </si>
  <si>
    <r>
      <rPr>
        <sz val="10"/>
        <color rgb="FF231F20"/>
        <rFont val="Times New Roman"/>
        <family val="1"/>
      </rPr>
      <t>Interest income and other, net</t>
    </r>
  </si>
  <si>
    <r>
      <rPr>
        <sz val="10"/>
        <color rgb="FF231F20"/>
        <rFont val="Times New Roman"/>
        <family val="1"/>
      </rPr>
      <t>Interest expense</t>
    </r>
  </si>
  <si>
    <r>
      <rPr>
        <sz val="10"/>
        <color rgb="FF231F20"/>
        <rFont val="Times New Roman"/>
        <family val="1"/>
      </rPr>
      <t>Earnings before income taxes</t>
    </r>
  </si>
  <si>
    <r>
      <rPr>
        <sz val="10"/>
        <color rgb="FF231F20"/>
        <rFont val="Times New Roman"/>
        <family val="1"/>
      </rPr>
      <t>Income tax expense</t>
    </r>
  </si>
  <si>
    <r>
      <rPr>
        <sz val="10"/>
        <color rgb="FF231F20"/>
        <rFont val="Times New Roman"/>
        <family val="1"/>
      </rPr>
      <t>Net earnings including noncontrolling interests</t>
    </r>
  </si>
  <si>
    <r>
      <rPr>
        <sz val="10"/>
        <color rgb="FF231F20"/>
        <rFont val="Times New Roman"/>
        <family val="1"/>
      </rPr>
      <t>Net earnings/(loss) attributable to noncontrolling interests</t>
    </r>
  </si>
  <si>
    <r>
      <rPr>
        <sz val="10"/>
        <color rgb="FF231F20"/>
        <rFont val="Times New Roman"/>
        <family val="1"/>
      </rPr>
      <t>Net earnings attributable to Starbucks</t>
    </r>
  </si>
  <si>
    <r>
      <rPr>
        <sz val="10"/>
        <color rgb="FF231F20"/>
        <rFont val="Times New Roman"/>
        <family val="1"/>
      </rPr>
      <t>Earnings per share — basic</t>
    </r>
  </si>
  <si>
    <r>
      <rPr>
        <sz val="10"/>
        <color rgb="FF231F20"/>
        <rFont val="Times New Roman"/>
        <family val="1"/>
      </rPr>
      <t>Earnings per share — diluted</t>
    </r>
  </si>
  <si>
    <r>
      <rPr>
        <sz val="10"/>
        <color rgb="FF231F20"/>
        <rFont val="Times New Roman"/>
        <family val="1"/>
      </rPr>
      <t>Weighted average shares outstanding:</t>
    </r>
  </si>
  <si>
    <r>
      <rPr>
        <sz val="10"/>
        <color rgb="FF231F20"/>
        <rFont val="Times New Roman"/>
        <family val="1"/>
      </rPr>
      <t>Basic</t>
    </r>
  </si>
  <si>
    <r>
      <rPr>
        <sz val="10"/>
        <color rgb="FF231F20"/>
        <rFont val="Times New Roman"/>
        <family val="1"/>
      </rPr>
      <t>Diluted</t>
    </r>
  </si>
  <si>
    <r>
      <rPr>
        <sz val="10"/>
        <color rgb="FF231F20"/>
        <rFont val="Times New Roman"/>
        <family val="1"/>
      </rPr>
      <t>See Notes to Consolidated Financial Statements.</t>
    </r>
  </si>
  <si>
    <r>
      <rPr>
        <b/>
        <sz val="10"/>
        <color rgb="FF231F20"/>
        <rFont val="Times New Roman"/>
        <family val="1"/>
      </rPr>
      <t xml:space="preserve">STARBUCKS CORPORATION CONSOLIDATED STATEMENTS OF CASH FLOWS
</t>
    </r>
    <r>
      <rPr>
        <i/>
        <sz val="10"/>
        <color rgb="FF231F20"/>
        <rFont val="Times New Roman"/>
        <family val="1"/>
      </rPr>
      <t>(in millions)</t>
    </r>
  </si>
  <si>
    <r>
      <rPr>
        <sz val="10"/>
        <color rgb="FF231F20"/>
        <rFont val="Times New Roman"/>
        <family val="1"/>
      </rPr>
      <t>OPERATING ACTIVITIES:</t>
    </r>
  </si>
  <si>
    <r>
      <rPr>
        <sz val="10"/>
        <color rgb="FF231F20"/>
        <rFont val="Times New Roman"/>
        <family val="1"/>
      </rPr>
      <t>Adjustments to reconcile net earnings to net cash provided by operating activities:</t>
    </r>
  </si>
  <si>
    <r>
      <rPr>
        <sz val="10"/>
        <color rgb="FF231F20"/>
        <rFont val="Times New Roman"/>
        <family val="1"/>
      </rPr>
      <t>Depreciation and amortization</t>
    </r>
  </si>
  <si>
    <r>
      <rPr>
        <sz val="10"/>
        <color rgb="FF231F20"/>
        <rFont val="Times New Roman"/>
        <family val="1"/>
      </rPr>
      <t>Deferred income taxes, net</t>
    </r>
  </si>
  <si>
    <r>
      <rPr>
        <sz val="10"/>
        <color rgb="FF231F20"/>
        <rFont val="Times New Roman"/>
        <family val="1"/>
      </rPr>
      <t>Income earned from equity method investees</t>
    </r>
  </si>
  <si>
    <r>
      <rPr>
        <sz val="10"/>
        <color rgb="FF231F20"/>
        <rFont val="Times New Roman"/>
        <family val="1"/>
      </rPr>
      <t>Distributions received from equity method investees</t>
    </r>
  </si>
  <si>
    <r>
      <rPr>
        <sz val="10"/>
        <color rgb="FF231F20"/>
        <rFont val="Times New Roman"/>
        <family val="1"/>
      </rPr>
      <t>Net gain resulting from divestiture of certain retail operations</t>
    </r>
  </si>
  <si>
    <r>
      <rPr>
        <sz val="10"/>
        <color rgb="FF231F20"/>
        <rFont val="Times New Roman"/>
        <family val="1"/>
      </rPr>
      <t>Stock-based compensation</t>
    </r>
  </si>
  <si>
    <r>
      <rPr>
        <sz val="10"/>
        <color rgb="FF231F20"/>
        <rFont val="Times New Roman"/>
        <family val="1"/>
      </rPr>
      <t>Goodwill impairments</t>
    </r>
  </si>
  <si>
    <r>
      <rPr>
        <sz val="10"/>
        <color rgb="FF231F20"/>
        <rFont val="Times New Roman"/>
        <family val="1"/>
      </rPr>
      <t>Cash provided by changes in operating assets and liabilities:</t>
    </r>
  </si>
  <si>
    <r>
      <rPr>
        <sz val="10"/>
        <color rgb="FF231F20"/>
        <rFont val="Times New Roman"/>
        <family val="1"/>
      </rPr>
      <t>Accounts receivable</t>
    </r>
  </si>
  <si>
    <r>
      <rPr>
        <sz val="10"/>
        <color rgb="FF231F20"/>
        <rFont val="Times New Roman"/>
        <family val="1"/>
      </rPr>
      <t>Inventories</t>
    </r>
  </si>
  <si>
    <r>
      <rPr>
        <sz val="10"/>
        <color rgb="FF231F20"/>
        <rFont val="Times New Roman"/>
        <family val="1"/>
      </rPr>
      <t>Prepaid expenses and other current assets</t>
    </r>
  </si>
  <si>
    <r>
      <rPr>
        <sz val="10"/>
        <color rgb="FF231F20"/>
        <rFont val="Times New Roman"/>
        <family val="1"/>
      </rPr>
      <t>Income taxes payable</t>
    </r>
  </si>
  <si>
    <r>
      <rPr>
        <sz val="10"/>
        <color rgb="FF231F20"/>
        <rFont val="Times New Roman"/>
        <family val="1"/>
      </rPr>
      <t>Accounts payable</t>
    </r>
  </si>
  <si>
    <r>
      <rPr>
        <sz val="10"/>
        <color rgb="FF231F20"/>
        <rFont val="Times New Roman"/>
        <family val="1"/>
      </rPr>
      <t>Deferred revenue</t>
    </r>
  </si>
  <si>
    <r>
      <rPr>
        <sz val="10"/>
        <color rgb="FF231F20"/>
        <rFont val="Times New Roman"/>
        <family val="1"/>
      </rPr>
      <t>Other operating assets and liabilities</t>
    </r>
  </si>
  <si>
    <r>
      <rPr>
        <sz val="10"/>
        <color rgb="FF231F20"/>
        <rFont val="Times New Roman"/>
        <family val="1"/>
      </rPr>
      <t>Net cash provided by operating activities</t>
    </r>
  </si>
  <si>
    <r>
      <rPr>
        <sz val="10"/>
        <color rgb="FF231F20"/>
        <rFont val="Times New Roman"/>
        <family val="1"/>
      </rPr>
      <t>INVESTING ACTIVITIES:</t>
    </r>
  </si>
  <si>
    <r>
      <rPr>
        <sz val="10"/>
        <color rgb="FF231F20"/>
        <rFont val="Times New Roman"/>
        <family val="1"/>
      </rPr>
      <t>Purchases of investments</t>
    </r>
  </si>
  <si>
    <r>
      <rPr>
        <sz val="10"/>
        <color rgb="FF231F20"/>
        <rFont val="Times New Roman"/>
        <family val="1"/>
      </rPr>
      <t>Sales of investments</t>
    </r>
  </si>
  <si>
    <r>
      <rPr>
        <sz val="10"/>
        <color rgb="FF231F20"/>
        <rFont val="Times New Roman"/>
        <family val="1"/>
      </rPr>
      <t>Maturities and calls of investments</t>
    </r>
  </si>
  <si>
    <r>
      <rPr>
        <sz val="10"/>
        <color rgb="FF231F20"/>
        <rFont val="Times New Roman"/>
        <family val="1"/>
      </rPr>
      <t>Acquisitions, net of cash acquired</t>
    </r>
  </si>
  <si>
    <r>
      <rPr>
        <sz val="10"/>
        <color rgb="FF231F20"/>
        <rFont val="Times New Roman"/>
        <family val="1"/>
      </rPr>
      <t>Additions to property, plant and equipment</t>
    </r>
  </si>
  <si>
    <r>
      <rPr>
        <sz val="10"/>
        <color rgb="FF231F20"/>
        <rFont val="Times New Roman"/>
        <family val="1"/>
      </rPr>
      <t>Net proceeds from the divestiture of certain operations</t>
    </r>
  </si>
  <si>
    <r>
      <rPr>
        <sz val="10"/>
        <color rgb="FF231F20"/>
        <rFont val="Times New Roman"/>
        <family val="1"/>
      </rPr>
      <t>Net cash used by investing activities</t>
    </r>
  </si>
  <si>
    <r>
      <rPr>
        <sz val="10"/>
        <color rgb="FF231F20"/>
        <rFont val="Times New Roman"/>
        <family val="1"/>
      </rPr>
      <t>FINANCING ACTIVITIES:</t>
    </r>
  </si>
  <si>
    <r>
      <rPr>
        <sz val="10"/>
        <color rgb="FF231F20"/>
        <rFont val="Times New Roman"/>
        <family val="1"/>
      </rPr>
      <t>Proceeds from issuance of long-term debt</t>
    </r>
  </si>
  <si>
    <r>
      <rPr>
        <sz val="10"/>
        <color rgb="FF231F20"/>
        <rFont val="Times New Roman"/>
        <family val="1"/>
      </rPr>
      <t>Repayments of long-term debt</t>
    </r>
  </si>
  <si>
    <r>
      <rPr>
        <sz val="10"/>
        <color rgb="FF231F20"/>
        <rFont val="Times New Roman"/>
        <family val="1"/>
      </rPr>
      <t>Proceeds from issuance of common stock</t>
    </r>
  </si>
  <si>
    <r>
      <rPr>
        <sz val="10"/>
        <color rgb="FF231F20"/>
        <rFont val="Times New Roman"/>
        <family val="1"/>
      </rPr>
      <t>Cash dividends paid</t>
    </r>
  </si>
  <si>
    <r>
      <rPr>
        <sz val="10"/>
        <color rgb="FF231F20"/>
        <rFont val="Times New Roman"/>
        <family val="1"/>
      </rPr>
      <t>Repurchase of common stock</t>
    </r>
  </si>
  <si>
    <r>
      <rPr>
        <sz val="10"/>
        <color rgb="FF231F20"/>
        <rFont val="Times New Roman"/>
        <family val="1"/>
      </rPr>
      <t>Minimum tax withholdings on share-based awards</t>
    </r>
  </si>
  <si>
    <r>
      <rPr>
        <sz val="10"/>
        <color rgb="FF231F20"/>
        <rFont val="Times New Roman"/>
        <family val="1"/>
      </rPr>
      <t>Net cash used by financing activities</t>
    </r>
  </si>
  <si>
    <r>
      <rPr>
        <sz val="10"/>
        <color rgb="FF231F20"/>
        <rFont val="Times New Roman"/>
        <family val="1"/>
      </rPr>
      <t>Effect of exchange rate changes on cash and cash equivalents</t>
    </r>
  </si>
  <si>
    <r>
      <rPr>
        <sz val="10"/>
        <color rgb="FF231F20"/>
        <rFont val="Times New Roman"/>
        <family val="1"/>
      </rPr>
      <t>Net increase/(decrease) in cash and cash equivalents</t>
    </r>
  </si>
  <si>
    <r>
      <rPr>
        <sz val="10"/>
        <color rgb="FF231F20"/>
        <rFont val="Times New Roman"/>
        <family val="1"/>
      </rPr>
      <t>CASH AND CASH EQUIVALENTS:</t>
    </r>
  </si>
  <si>
    <r>
      <rPr>
        <sz val="10"/>
        <color rgb="FF231F20"/>
        <rFont val="Times New Roman"/>
        <family val="1"/>
      </rPr>
      <t>Beginning of period</t>
    </r>
  </si>
  <si>
    <r>
      <rPr>
        <sz val="10"/>
        <color rgb="FF231F20"/>
        <rFont val="Times New Roman"/>
        <family val="1"/>
      </rPr>
      <t>End of period</t>
    </r>
  </si>
  <si>
    <r>
      <rPr>
        <sz val="10"/>
        <color rgb="FF231F20"/>
        <rFont val="Times New Roman"/>
        <family val="1"/>
      </rPr>
      <t>SUPPLEMENTAL DISCLOSURE OF CASH FLOW</t>
    </r>
  </si>
  <si>
    <r>
      <rPr>
        <sz val="10"/>
        <color rgb="FF231F20"/>
        <rFont val="Times New Roman"/>
        <family val="1"/>
      </rPr>
      <t>Cash paid during the period for:</t>
    </r>
  </si>
  <si>
    <r>
      <rPr>
        <sz val="10"/>
        <color rgb="FF231F20"/>
        <rFont val="Times New Roman"/>
        <family val="1"/>
      </rPr>
      <t>Interest, net of capitalized interest</t>
    </r>
  </si>
  <si>
    <r>
      <rPr>
        <sz val="10"/>
        <color rgb="FF231F20"/>
        <rFont val="Times New Roman"/>
        <family val="1"/>
      </rPr>
      <t>Income taxes, net of refunds</t>
    </r>
  </si>
  <si>
    <r>
      <rPr>
        <b/>
        <sz val="10"/>
        <color rgb="FF231F20"/>
        <rFont val="Times New Roman"/>
        <family val="1"/>
      </rPr>
      <t xml:space="preserve">STARBUCKS CORPORATION CONSOLIDATED BALANCE SHEETS
</t>
    </r>
    <r>
      <rPr>
        <i/>
        <sz val="10"/>
        <color rgb="FF231F20"/>
        <rFont val="Times New Roman"/>
        <family val="1"/>
      </rPr>
      <t>(in millions, except per share data)</t>
    </r>
  </si>
  <si>
    <r>
      <rPr>
        <b/>
        <sz val="10"/>
        <color rgb="FF231F20"/>
        <rFont val="Times New Roman"/>
        <family val="1"/>
      </rPr>
      <t>ASSETS</t>
    </r>
  </si>
  <si>
    <r>
      <rPr>
        <sz val="10"/>
        <color rgb="FF231F20"/>
        <rFont val="Times New Roman"/>
        <family val="1"/>
      </rPr>
      <t>Current assets:</t>
    </r>
  </si>
  <si>
    <r>
      <rPr>
        <sz val="10"/>
        <color rgb="FF231F20"/>
        <rFont val="Times New Roman"/>
        <family val="1"/>
      </rPr>
      <t>Cash and cash equivalents</t>
    </r>
  </si>
  <si>
    <r>
      <rPr>
        <sz val="10"/>
        <color rgb="FF231F20"/>
        <rFont val="Times New Roman"/>
        <family val="1"/>
      </rPr>
      <t>Short-term investments</t>
    </r>
  </si>
  <si>
    <r>
      <rPr>
        <sz val="10"/>
        <color rgb="FF231F20"/>
        <rFont val="Times New Roman"/>
        <family val="1"/>
      </rPr>
      <t>Accounts receivable, net</t>
    </r>
  </si>
  <si>
    <r>
      <rPr>
        <sz val="10"/>
        <color rgb="FF231F20"/>
        <rFont val="Times New Roman"/>
        <family val="1"/>
      </rPr>
      <t>Total current assets</t>
    </r>
  </si>
  <si>
    <r>
      <rPr>
        <sz val="10"/>
        <color rgb="FF231F20"/>
        <rFont val="Times New Roman"/>
        <family val="1"/>
      </rPr>
      <t>Long-term investments</t>
    </r>
  </si>
  <si>
    <r>
      <rPr>
        <sz val="10"/>
        <color rgb="FF231F20"/>
        <rFont val="Times New Roman"/>
        <family val="1"/>
      </rPr>
      <t>Equity investments</t>
    </r>
  </si>
  <si>
    <r>
      <rPr>
        <sz val="10"/>
        <color rgb="FF231F20"/>
        <rFont val="Times New Roman"/>
        <family val="1"/>
      </rPr>
      <t>Property, plant and equipment, net</t>
    </r>
  </si>
  <si>
    <r>
      <rPr>
        <sz val="10"/>
        <color rgb="FF231F20"/>
        <rFont val="Times New Roman"/>
        <family val="1"/>
      </rPr>
      <t>Other long-term assets</t>
    </r>
  </si>
  <si>
    <r>
      <rPr>
        <sz val="10"/>
        <color rgb="FF231F20"/>
        <rFont val="Times New Roman"/>
        <family val="1"/>
      </rPr>
      <t>Other intangible assets</t>
    </r>
  </si>
  <si>
    <r>
      <rPr>
        <sz val="10"/>
        <color rgb="FF231F20"/>
        <rFont val="Times New Roman"/>
        <family val="1"/>
      </rPr>
      <t>Goodwill</t>
    </r>
  </si>
  <si>
    <r>
      <rPr>
        <sz val="10"/>
        <color rgb="FF231F20"/>
        <rFont val="Times New Roman"/>
        <family val="1"/>
      </rPr>
      <t>TOTAL ASSETS</t>
    </r>
  </si>
  <si>
    <r>
      <rPr>
        <b/>
        <sz val="10"/>
        <color rgb="FF231F20"/>
        <rFont val="Times New Roman"/>
        <family val="1"/>
      </rPr>
      <t>LIABILITIES AND SHAREHOLDERS' EQUITY/(DEFICIT)</t>
    </r>
  </si>
  <si>
    <r>
      <rPr>
        <sz val="10"/>
        <color rgb="FF231F20"/>
        <rFont val="Times New Roman"/>
        <family val="1"/>
      </rPr>
      <t>Current liabilities:</t>
    </r>
  </si>
  <si>
    <r>
      <rPr>
        <sz val="10"/>
        <color rgb="FF231F20"/>
        <rFont val="Times New Roman"/>
        <family val="1"/>
      </rPr>
      <t>Accrued liabilities</t>
    </r>
  </si>
  <si>
    <r>
      <rPr>
        <sz val="10"/>
        <color rgb="FF231F20"/>
        <rFont val="Times New Roman"/>
        <family val="1"/>
      </rPr>
      <t>Stored value card liability and current portion of deferred revenue</t>
    </r>
  </si>
  <si>
    <r>
      <rPr>
        <sz val="10"/>
        <color rgb="FF231F20"/>
        <rFont val="Times New Roman"/>
        <family val="1"/>
      </rPr>
      <t>Current portion of long-term debt</t>
    </r>
  </si>
  <si>
    <r>
      <rPr>
        <sz val="10"/>
        <color rgb="FF231F20"/>
        <rFont val="Times New Roman"/>
        <family val="1"/>
      </rPr>
      <t>Total current liabilities</t>
    </r>
  </si>
  <si>
    <r>
      <rPr>
        <sz val="10"/>
        <color rgb="FF231F20"/>
        <rFont val="Times New Roman"/>
        <family val="1"/>
      </rPr>
      <t>Long-term debt</t>
    </r>
  </si>
  <si>
    <r>
      <rPr>
        <sz val="10"/>
        <color rgb="FF231F20"/>
        <rFont val="Times New Roman"/>
        <family val="1"/>
      </rPr>
      <t>Other long-term liabilities</t>
    </r>
  </si>
  <si>
    <r>
      <rPr>
        <sz val="10"/>
        <color rgb="FF231F20"/>
        <rFont val="Times New Roman"/>
        <family val="1"/>
      </rPr>
      <t>Total liabilities</t>
    </r>
  </si>
  <si>
    <r>
      <rPr>
        <sz val="10"/>
        <color rgb="FF231F20"/>
        <rFont val="Times New Roman"/>
        <family val="1"/>
      </rPr>
      <t>Shareholders’ equity/(deficit):</t>
    </r>
  </si>
  <si>
    <r>
      <rPr>
        <sz val="10"/>
        <color rgb="FF231F20"/>
        <rFont val="Times New Roman"/>
        <family val="1"/>
      </rPr>
      <t>Common stock ($0.001 par value) — authorized, 2,400.0 shares; issued and outstanding, 1,184.6 and 1,309.1 shares, respectively</t>
    </r>
  </si>
  <si>
    <r>
      <rPr>
        <sz val="10"/>
        <color rgb="FF231F20"/>
        <rFont val="Times New Roman"/>
        <family val="1"/>
      </rPr>
      <t>Additional paid-in capital</t>
    </r>
  </si>
  <si>
    <r>
      <rPr>
        <sz val="10"/>
        <color rgb="FF231F20"/>
        <rFont val="Times New Roman"/>
        <family val="1"/>
      </rPr>
      <t>Retained earnings/(deficit)</t>
    </r>
  </si>
  <si>
    <r>
      <rPr>
        <sz val="10"/>
        <color rgb="FF231F20"/>
        <rFont val="Times New Roman"/>
        <family val="1"/>
      </rPr>
      <t>Accumulated other comprehensive loss</t>
    </r>
  </si>
  <si>
    <r>
      <rPr>
        <sz val="10"/>
        <color rgb="FF231F20"/>
        <rFont val="Times New Roman"/>
        <family val="1"/>
      </rPr>
      <t>Total shareholders’ equity/(deficit)</t>
    </r>
  </si>
  <si>
    <r>
      <rPr>
        <sz val="10"/>
        <color rgb="FF231F20"/>
        <rFont val="Times New Roman"/>
        <family val="1"/>
      </rPr>
      <t>Noncontrolling interests</t>
    </r>
  </si>
  <si>
    <r>
      <rPr>
        <sz val="10"/>
        <color rgb="FF231F20"/>
        <rFont val="Times New Roman"/>
        <family val="1"/>
      </rPr>
      <t>Total equity/(deficit)</t>
    </r>
  </si>
  <si>
    <r>
      <rPr>
        <sz val="10"/>
        <color rgb="FF231F20"/>
        <rFont val="Times New Roman"/>
        <family val="1"/>
      </rPr>
      <t>TOTAL LIABILITIES AND SHAREHOLDERS' EQUITY/(DEFICIT)</t>
    </r>
  </si>
  <si>
    <r>
      <rPr>
        <b/>
        <sz val="10"/>
        <color rgb="FF231F20"/>
        <rFont val="Times New Roman"/>
        <family val="1"/>
      </rPr>
      <t xml:space="preserve">STARBUCKS CORPORATION
</t>
    </r>
    <r>
      <rPr>
        <b/>
        <sz val="10"/>
        <color rgb="FF231F20"/>
        <rFont val="Times New Roman"/>
        <family val="1"/>
      </rPr>
      <t>INDEX FOR NOTES TO CONSOLIDATED FINANCIAL STATEMENTS</t>
    </r>
  </si>
  <si>
    <r>
      <rPr>
        <b/>
        <sz val="10"/>
        <color rgb="FF006141"/>
        <rFont val="Times New Roman"/>
        <family val="1"/>
      </rPr>
      <t>Note 1</t>
    </r>
  </si>
  <si>
    <r>
      <rPr>
        <sz val="10"/>
        <color rgb="FF231F20"/>
        <rFont val="Times New Roman"/>
        <family val="1"/>
      </rPr>
      <t>Summary of Significant Accounting Policies</t>
    </r>
  </si>
  <si>
    <r>
      <rPr>
        <b/>
        <sz val="10"/>
        <color rgb="FF006141"/>
        <rFont val="Times New Roman"/>
        <family val="1"/>
      </rPr>
      <t>Note 2</t>
    </r>
  </si>
  <si>
    <r>
      <rPr>
        <sz val="10"/>
        <color rgb="FF231F20"/>
        <rFont val="Times New Roman"/>
        <family val="1"/>
      </rPr>
      <t>Acquisitions, Divestitures and Strategic Alliance</t>
    </r>
  </si>
  <si>
    <r>
      <rPr>
        <b/>
        <sz val="10"/>
        <color rgb="FF006141"/>
        <rFont val="Times New Roman"/>
        <family val="1"/>
      </rPr>
      <t>Note 3</t>
    </r>
  </si>
  <si>
    <r>
      <rPr>
        <sz val="10"/>
        <color rgb="FF231F20"/>
        <rFont val="Times New Roman"/>
        <family val="1"/>
      </rPr>
      <t>Derivative Financial Instruments</t>
    </r>
  </si>
  <si>
    <r>
      <rPr>
        <b/>
        <sz val="10"/>
        <color rgb="FF006141"/>
        <rFont val="Times New Roman"/>
        <family val="1"/>
      </rPr>
      <t>Note 4</t>
    </r>
  </si>
  <si>
    <r>
      <rPr>
        <sz val="10"/>
        <color rgb="FF231F20"/>
        <rFont val="Times New Roman"/>
        <family val="1"/>
      </rPr>
      <t>Fair Value Measurements</t>
    </r>
  </si>
  <si>
    <r>
      <rPr>
        <b/>
        <sz val="10"/>
        <color rgb="FF006141"/>
        <rFont val="Times New Roman"/>
        <family val="1"/>
      </rPr>
      <t>Note 5</t>
    </r>
  </si>
  <si>
    <r>
      <rPr>
        <b/>
        <sz val="10"/>
        <color rgb="FF006141"/>
        <rFont val="Times New Roman"/>
        <family val="1"/>
      </rPr>
      <t>Note 6</t>
    </r>
  </si>
  <si>
    <r>
      <rPr>
        <sz val="10"/>
        <color rgb="FF231F20"/>
        <rFont val="Times New Roman"/>
        <family val="1"/>
      </rPr>
      <t>Equity and Cost Investments</t>
    </r>
  </si>
  <si>
    <r>
      <rPr>
        <b/>
        <sz val="10"/>
        <color rgb="FF006141"/>
        <rFont val="Times New Roman"/>
        <family val="1"/>
      </rPr>
      <t>Note 7</t>
    </r>
  </si>
  <si>
    <r>
      <rPr>
        <sz val="10"/>
        <color rgb="FF231F20"/>
        <rFont val="Times New Roman"/>
        <family val="1"/>
      </rPr>
      <t>Supplemental Balance Sheet Information</t>
    </r>
  </si>
  <si>
    <r>
      <rPr>
        <b/>
        <sz val="10"/>
        <color rgb="FF006141"/>
        <rFont val="Times New Roman"/>
        <family val="1"/>
      </rPr>
      <t>Note 8</t>
    </r>
  </si>
  <si>
    <r>
      <rPr>
        <sz val="10"/>
        <color rgb="FF231F20"/>
        <rFont val="Times New Roman"/>
        <family val="1"/>
      </rPr>
      <t>Other Intangible Assets and Goodwill</t>
    </r>
  </si>
  <si>
    <r>
      <rPr>
        <b/>
        <sz val="10"/>
        <color rgb="FF006141"/>
        <rFont val="Times New Roman"/>
        <family val="1"/>
      </rPr>
      <t>Note 9</t>
    </r>
  </si>
  <si>
    <r>
      <rPr>
        <sz val="10"/>
        <color rgb="FF231F20"/>
        <rFont val="Times New Roman"/>
        <family val="1"/>
      </rPr>
      <t>Debt</t>
    </r>
  </si>
  <si>
    <r>
      <rPr>
        <b/>
        <sz val="10"/>
        <color rgb="FF006141"/>
        <rFont val="Times New Roman"/>
        <family val="1"/>
      </rPr>
      <t>Note 10</t>
    </r>
  </si>
  <si>
    <r>
      <rPr>
        <sz val="10"/>
        <color rgb="FF231F20"/>
        <rFont val="Times New Roman"/>
        <family val="1"/>
      </rPr>
      <t>Leases</t>
    </r>
  </si>
  <si>
    <r>
      <rPr>
        <b/>
        <sz val="10"/>
        <color rgb="FF006141"/>
        <rFont val="Times New Roman"/>
        <family val="1"/>
      </rPr>
      <t>Note 11</t>
    </r>
  </si>
  <si>
    <r>
      <rPr>
        <sz val="10"/>
        <color rgb="FF231F20"/>
        <rFont val="Times New Roman"/>
        <family val="1"/>
      </rPr>
      <t>Equity</t>
    </r>
  </si>
  <si>
    <r>
      <rPr>
        <b/>
        <sz val="10"/>
        <color rgb="FF006141"/>
        <rFont val="Times New Roman"/>
        <family val="1"/>
      </rPr>
      <t>Note 12</t>
    </r>
  </si>
  <si>
    <r>
      <rPr>
        <sz val="10"/>
        <color rgb="FF231F20"/>
        <rFont val="Times New Roman"/>
        <family val="1"/>
      </rPr>
      <t>Employee Stock and Benefit Plans</t>
    </r>
  </si>
  <si>
    <r>
      <rPr>
        <b/>
        <sz val="10"/>
        <color rgb="FF006141"/>
        <rFont val="Times New Roman"/>
        <family val="1"/>
      </rPr>
      <t>Note 13</t>
    </r>
  </si>
  <si>
    <r>
      <rPr>
        <sz val="10"/>
        <color rgb="FF231F20"/>
        <rFont val="Times New Roman"/>
        <family val="1"/>
      </rPr>
      <t>Income Taxes</t>
    </r>
  </si>
  <si>
    <r>
      <rPr>
        <b/>
        <sz val="10"/>
        <color rgb="FF006141"/>
        <rFont val="Times New Roman"/>
        <family val="1"/>
      </rPr>
      <t>Note 14</t>
    </r>
  </si>
  <si>
    <r>
      <rPr>
        <sz val="10"/>
        <color rgb="FF231F20"/>
        <rFont val="Times New Roman"/>
        <family val="1"/>
      </rPr>
      <t>Earnings per Share</t>
    </r>
  </si>
  <si>
    <r>
      <rPr>
        <b/>
        <sz val="10"/>
        <color rgb="FF006141"/>
        <rFont val="Times New Roman"/>
        <family val="1"/>
      </rPr>
      <t>Note 15</t>
    </r>
  </si>
  <si>
    <r>
      <rPr>
        <sz val="10"/>
        <color rgb="FF231F20"/>
        <rFont val="Times New Roman"/>
        <family val="1"/>
      </rPr>
      <t>Commitments and Contingencies</t>
    </r>
  </si>
  <si>
    <r>
      <rPr>
        <b/>
        <sz val="10"/>
        <color rgb="FF006141"/>
        <rFont val="Times New Roman"/>
        <family val="1"/>
      </rPr>
      <t>Note 16</t>
    </r>
  </si>
  <si>
    <r>
      <rPr>
        <sz val="10"/>
        <color rgb="FF231F20"/>
        <rFont val="Times New Roman"/>
        <family val="1"/>
      </rPr>
      <t>Segment Reporting</t>
    </r>
  </si>
  <si>
    <r>
      <rPr>
        <b/>
        <sz val="10"/>
        <color rgb="FF006141"/>
        <rFont val="Times New Roman"/>
        <family val="1"/>
      </rPr>
      <t>Note 17</t>
    </r>
  </si>
  <si>
    <r>
      <rPr>
        <sz val="10"/>
        <color rgb="FF231F20"/>
        <rFont val="Times New Roman"/>
        <family val="1"/>
      </rPr>
      <t>Selected Quarterly Financial Information (unaudited)</t>
    </r>
  </si>
  <si>
    <t>Total Long-Term Assets</t>
  </si>
  <si>
    <t>Long-term assets</t>
  </si>
  <si>
    <t>Oct 1,
2019</t>
  </si>
  <si>
    <t>Sep 29,
2017</t>
  </si>
  <si>
    <t>Sep 30,
2018</t>
  </si>
  <si>
    <t>Oct 1,
2017</t>
  </si>
  <si>
    <t>—</t>
  </si>
  <si>
    <t>Accrued payroll and benefits</t>
  </si>
  <si>
    <t>Income taxes payable</t>
  </si>
  <si>
    <t>Sep 29,
2019</t>
  </si>
  <si>
    <t>Sept 29,
2019</t>
  </si>
  <si>
    <t>STARBUCKS CORPORATION</t>
  </si>
  <si>
    <t>Liquidity Ratios</t>
  </si>
  <si>
    <t>RATIOS</t>
  </si>
  <si>
    <t>current Ratio</t>
  </si>
  <si>
    <t>Acid Ratio</t>
  </si>
  <si>
    <t>Inventory Turnover Ratio</t>
  </si>
  <si>
    <t>Receivable Turnover Ratio</t>
  </si>
  <si>
    <t>Cash Debt Coverage Ratio</t>
  </si>
  <si>
    <t>Solvency Ratio</t>
  </si>
  <si>
    <t>Total Liabilities to Total Assets</t>
  </si>
  <si>
    <t>Profitability Ratios</t>
  </si>
  <si>
    <t>Profit Margin</t>
  </si>
  <si>
    <t>Return on Asset</t>
  </si>
  <si>
    <t>Asset Turnover</t>
  </si>
  <si>
    <t>Numerator and Denominator Components</t>
  </si>
  <si>
    <t>Current Assets</t>
  </si>
  <si>
    <t>Current Liabilities</t>
  </si>
  <si>
    <t>Cash and Cash equivalents</t>
  </si>
  <si>
    <t>Account Receivables</t>
  </si>
  <si>
    <t>Inventory</t>
  </si>
  <si>
    <t>Short-term Investments</t>
  </si>
  <si>
    <t>Net Income</t>
  </si>
  <si>
    <t>Net Sales Revenue</t>
  </si>
  <si>
    <t>Cost of Sales</t>
  </si>
  <si>
    <t>Gross Profit</t>
  </si>
  <si>
    <t>Cash flow from Operating Activitis</t>
  </si>
  <si>
    <t>Total Liabilities</t>
  </si>
  <si>
    <t xml:space="preserve">Total Assets </t>
  </si>
  <si>
    <t>Debt Coverag Ratio</t>
  </si>
  <si>
    <t>Fiscal Year Ended</t>
  </si>
  <si>
    <t>Oct 1,</t>
  </si>
  <si>
    <t>Net revenues:</t>
  </si>
  <si>
    <t>Company-operated stores</t>
  </si>
  <si>
    <t>Licensed stores</t>
  </si>
  <si>
    <t>Other</t>
  </si>
  <si>
    <t>Total net revenues</t>
  </si>
  <si>
    <t>Cost of sales</t>
  </si>
  <si>
    <t>Store operating expenses</t>
  </si>
  <si>
    <t>Other operating expenses</t>
  </si>
  <si>
    <t>Depreciation and amortization expenses</t>
  </si>
  <si>
    <t>General and administrative expenses</t>
  </si>
  <si>
    <t>Restructuring and impairments</t>
  </si>
  <si>
    <t>Total operating expenses</t>
  </si>
  <si>
    <t>Income from equity investees</t>
  </si>
  <si>
    <t>Operating income</t>
  </si>
  <si>
    <t>Gain resulting from acquisition of joint venture</t>
  </si>
  <si>
    <r>
      <t>-</t>
    </r>
    <r>
      <rPr>
        <sz val="7"/>
        <color rgb="FF000000"/>
        <rFont val="Times New Roman"/>
        <family val="1"/>
      </rPr>
      <t xml:space="preserve">          </t>
    </r>
    <r>
      <rPr>
        <sz val="12"/>
        <color rgb="FF000000"/>
        <rFont val="Times New Roman"/>
        <family val="1"/>
      </rPr>
      <t> </t>
    </r>
  </si>
  <si>
    <t>Net gain resulting from divestiture of certain operations</t>
  </si>
  <si>
    <t>Interest income and other, net</t>
  </si>
  <si>
    <t>Interest expense</t>
  </si>
  <si>
    <t>Earnings before income taxes</t>
  </si>
  <si>
    <t>Income tax expense</t>
  </si>
  <si>
    <t>Net earnings including non-controlling interests</t>
  </si>
  <si>
    <t>Net earnings/(loss) attributable to non-controlling interests</t>
  </si>
  <si>
    <t>Net earnings attributable to Starbucks</t>
  </si>
  <si>
    <t>Earnings per share — basic</t>
  </si>
  <si>
    <t>Earnings per share — diluted</t>
  </si>
  <si>
    <t>Weighted average shares outstanding:</t>
  </si>
  <si>
    <t>Basic</t>
  </si>
  <si>
    <t>Diluted</t>
  </si>
  <si>
    <t>HORIZONTAL ANALYSIS</t>
  </si>
  <si>
    <t>Fiscal Year Ending</t>
  </si>
  <si>
    <t>ASSETS</t>
  </si>
  <si>
    <t>Current assets:</t>
  </si>
  <si>
    <t xml:space="preserve">      Cash and cash equivalents</t>
  </si>
  <si>
    <t xml:space="preserve">      Short-term investments</t>
  </si>
  <si>
    <t xml:space="preserve">      Accounts receivable, net</t>
  </si>
  <si>
    <t xml:space="preserve">      Inventories</t>
  </si>
  <si>
    <t xml:space="preserve">      Prepaid expenses and other current assets</t>
  </si>
  <si>
    <t>Total current assets</t>
  </si>
  <si>
    <t>Long-term investments</t>
  </si>
  <si>
    <t>Equity investments</t>
  </si>
  <si>
    <t>Property, plant and equipment, net</t>
  </si>
  <si>
    <t>Deferred income taxes, net</t>
  </si>
  <si>
    <t>Other long-term assets</t>
  </si>
  <si>
    <t>Other intangible assets</t>
  </si>
  <si>
    <t>Goodwill</t>
  </si>
  <si>
    <t>TOTAL ASSETS</t>
  </si>
  <si>
    <t>LIABILITIES AND SHAREHOLDERS' EQUITY/(DEFICIT)</t>
  </si>
  <si>
    <t>Current liabilities:</t>
  </si>
  <si>
    <t>Accounts payable</t>
  </si>
  <si>
    <t>Accrued liabilities</t>
  </si>
  <si>
    <r>
      <t>-</t>
    </r>
    <r>
      <rPr>
        <sz val="7"/>
        <color rgb="FF231F20"/>
        <rFont val="Times New Roman"/>
        <family val="1"/>
      </rPr>
      <t xml:space="preserve">          </t>
    </r>
    <r>
      <rPr>
        <sz val="12"/>
        <color rgb="FF231F20"/>
        <rFont val="Times New Roman"/>
        <family val="1"/>
      </rPr>
      <t> </t>
    </r>
  </si>
  <si>
    <t>Stored value card liability and current portion of deferred revenue</t>
  </si>
  <si>
    <t>Current portion of long-term debt</t>
  </si>
  <si>
    <t>Total current liabilities</t>
  </si>
  <si>
    <t>Long-term debt</t>
  </si>
  <si>
    <t>Deferred revenue</t>
  </si>
  <si>
    <t>Other long-term liabilities</t>
  </si>
  <si>
    <t>Total liabilities</t>
  </si>
  <si>
    <t>Shareholders’ equity/(deficit):</t>
  </si>
  <si>
    <t>Common stock ($0.001 par value) — authorized, 2,400.0 shares; issued and outstanding, 1,184.6 and 1,309.1 shares, respectively</t>
  </si>
  <si>
    <t>Additional paid-in capital</t>
  </si>
  <si>
    <t>Retained earnings/(deficit)</t>
  </si>
  <si>
    <t>Accumulated other comprehensive loss</t>
  </si>
  <si>
    <t>Total shareholders’ equity/(deficit)</t>
  </si>
  <si>
    <t>Non-controlling interests</t>
  </si>
  <si>
    <t>Total equity/(deficit)</t>
  </si>
  <si>
    <t>TOTAL LIABILITIES AND SHAREHOLDERS' EQUITY/(DEFICIT)</t>
  </si>
  <si>
    <t>OPERATING ACTIVITIES:</t>
  </si>
  <si>
    <t>Net earnings including noncontrolling interests</t>
  </si>
  <si>
    <t>Adjustments to reconcile net earnings to net cash provided by operating activities:</t>
  </si>
  <si>
    <t>Depreciation and amortization</t>
  </si>
  <si>
    <t>Income earned from equity method investees</t>
  </si>
  <si>
    <t>Distributions received from equity method investees</t>
  </si>
  <si>
    <t>Net gain resulting from divestiture of certain retail operations</t>
  </si>
  <si>
    <t>Stock-based compensation</t>
  </si>
  <si>
    <t>Goodwill impairments</t>
  </si>
  <si>
    <t>Cash provided by changes in operating assets and liabilities:</t>
  </si>
  <si>
    <t>Accounts receivable</t>
  </si>
  <si>
    <t>Inventories</t>
  </si>
  <si>
    <t>Prepaid expenses and other current assets</t>
  </si>
  <si>
    <t>Other operating assets and liabilities</t>
  </si>
  <si>
    <t>Net cash provided by operating activities</t>
  </si>
  <si>
    <t>INVESTING ACTIVITIES:</t>
  </si>
  <si>
    <t>Purchases of investments</t>
  </si>
  <si>
    <t>Sales of investments</t>
  </si>
  <si>
    <t>Maturities and calls of investments</t>
  </si>
  <si>
    <t>Acquisitions, net of cash acquired</t>
  </si>
  <si>
    <t>Additions to property, plant and equipment</t>
  </si>
  <si>
    <t>Net proceeds from the divestiture of certain operations</t>
  </si>
  <si>
    <t>Net cash used by investing activities</t>
  </si>
  <si>
    <t>FINANCING ACTIVITIES:</t>
  </si>
  <si>
    <t>Proceeds from issuance of long-term debt</t>
  </si>
  <si>
    <t>Repayments of long-term debt</t>
  </si>
  <si>
    <t>Proceeds from issuance of common stock</t>
  </si>
  <si>
    <t>Cash dividends paid</t>
  </si>
  <si>
    <t>Repurchase of common stock</t>
  </si>
  <si>
    <t>Minimum tax withholdings on share-based awards</t>
  </si>
  <si>
    <t>Net cash used by financing activities</t>
  </si>
  <si>
    <t>Effect of exchange rate changes on cash and cash equivalents</t>
  </si>
  <si>
    <t>Net increase/(decrease) in cash and cash equivalents</t>
  </si>
  <si>
    <t>CASH AND CASH EQUIVALENTS:</t>
  </si>
  <si>
    <t>Beginning of period</t>
  </si>
  <si>
    <t>End of period</t>
  </si>
  <si>
    <t>SUPPLEMENTAL DISCLOSURE OF CASH FLOW</t>
  </si>
  <si>
    <t>Cash paid during the period for:</t>
  </si>
  <si>
    <t>Interest, net of capitalized interest</t>
  </si>
  <si>
    <t>Income taxes, net of refunds</t>
  </si>
  <si>
    <t>Sep 30,</t>
  </si>
  <si>
    <t>Sep 29,</t>
  </si>
  <si>
    <t>HORIZONTALANALYSIS</t>
  </si>
  <si>
    <t xml:space="preserve">VERTICAL ANALYSIS </t>
  </si>
  <si>
    <t>VERTICAL ANALYSIS</t>
  </si>
  <si>
    <t>Net Cash Generated during the year</t>
  </si>
  <si>
    <t xml:space="preserve">GRAPHS AND CHARTS </t>
  </si>
  <si>
    <r>
      <rPr>
        <b/>
        <sz val="12"/>
        <color rgb="FF231F20"/>
        <rFont val="Times New Roman"/>
        <family val="1"/>
      </rPr>
      <t>STARBUCKS CORPORATION CONSOLIDATED STATEMENTS OF CASH FLOWS</t>
    </r>
    <r>
      <rPr>
        <b/>
        <sz val="10"/>
        <color rgb="FF231F20"/>
        <rFont val="Times New Roman"/>
        <family val="1"/>
      </rPr>
      <t xml:space="preserve">
</t>
    </r>
    <r>
      <rPr>
        <i/>
        <sz val="10"/>
        <color rgb="FF231F20"/>
        <rFont val="Times New Roman"/>
        <family val="1"/>
      </rPr>
      <t>(in millions)</t>
    </r>
  </si>
  <si>
    <r>
      <rPr>
        <b/>
        <sz val="16"/>
        <color rgb="FF231F20"/>
        <rFont val="Times New Roman"/>
        <family val="1"/>
      </rPr>
      <t>STARBUCKS CORPORATION CONSOLIDATED BALANCE SHEETS</t>
    </r>
    <r>
      <rPr>
        <b/>
        <sz val="10"/>
        <color rgb="FF231F20"/>
        <rFont val="Times New Roman"/>
        <family val="1"/>
      </rPr>
      <t xml:space="preserve">
</t>
    </r>
    <r>
      <rPr>
        <i/>
        <sz val="10"/>
        <color rgb="FF231F20"/>
        <rFont val="Times New Roman"/>
        <family val="1"/>
      </rPr>
      <t>(in millions, except per share data)</t>
    </r>
  </si>
  <si>
    <r>
      <rPr>
        <b/>
        <sz val="14"/>
        <color rgb="FF231F20"/>
        <rFont val="Times New Roman"/>
        <family val="1"/>
      </rPr>
      <t>STARBUCKS CORPORATION  CONSOLIDATED STATEMENTS OF EARNINGS</t>
    </r>
    <r>
      <rPr>
        <b/>
        <sz val="10"/>
        <color rgb="FF231F20"/>
        <rFont val="Times New Roman"/>
        <family val="1"/>
      </rPr>
      <t xml:space="preserve">
</t>
    </r>
    <r>
      <rPr>
        <i/>
        <sz val="10"/>
        <color rgb="FF231F20"/>
        <rFont val="Times New Roman"/>
        <family val="1"/>
      </rPr>
      <t>(in millions, except per share data)</t>
    </r>
  </si>
  <si>
    <r>
      <rPr>
        <b/>
        <sz val="12"/>
        <color rgb="FF231F20"/>
        <rFont val="Times New Roman"/>
        <family val="1"/>
      </rPr>
      <t xml:space="preserve">STARBUCKS CORPORATION  CONSOLIDATED STATEMENTS OF EARNINGS
</t>
    </r>
    <r>
      <rPr>
        <i/>
        <sz val="12"/>
        <color rgb="FF231F20"/>
        <rFont val="Times New Roman"/>
        <family val="1"/>
      </rPr>
      <t>(in millions, except per share data)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</si>
</sst>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&quot;$&quot;#,##0.00_);[Red]\(&quot;$&quot;#,##0.00\)"/>
    <numFmt numFmtId="164" formatCode="\$\ #,##0.00"/>
    <numFmt numFmtId="165" formatCode="#,##0.0"/>
    <numFmt numFmtId="166" formatCode="0.0"/>
    <numFmt numFmtId="167" formatCode="0.0_);\(0.0\)"/>
    <numFmt numFmtId="168" formatCode="\$\ 0.00"/>
    <numFmt numFmtId="169" formatCode="#,##0.0_);\(#,##0.0\)"/>
  </numFmts>
  <fonts count="34" x14ac:knownFonts="1">
    <font>
      <sz val="10"/>
      <color rgb="FF000000"/>
      <name val="Times New Roman"/>
      <charset val="204"/>
    </font>
    <font>
      <b/>
      <sz val="8"/>
      <name val="Times New Roman"/>
    </font>
    <font>
      <sz val="10"/>
      <name val="Times New Roman"/>
    </font>
    <font>
      <sz val="10"/>
      <color rgb="FF231F20"/>
      <name val="Times New Roman"/>
      <family val="2"/>
    </font>
    <font>
      <b/>
      <sz val="10"/>
      <name val="Times New Roman"/>
    </font>
    <font>
      <b/>
      <sz val="10"/>
      <color rgb="FF006141"/>
      <name val="Times New Roman"/>
      <family val="1"/>
    </font>
    <font>
      <b/>
      <i/>
      <sz val="10"/>
      <color rgb="FF006141"/>
      <name val="Times New Roman"/>
      <family val="1"/>
    </font>
    <font>
      <b/>
      <sz val="10"/>
      <color rgb="FF231F20"/>
      <name val="Times New Roman"/>
      <family val="1"/>
    </font>
    <font>
      <i/>
      <sz val="10"/>
      <color rgb="FF231F20"/>
      <name val="Times New Roman"/>
      <family val="1"/>
    </font>
    <font>
      <b/>
      <u/>
      <sz val="8"/>
      <color rgb="FF231F20"/>
      <name val="Times New Roman"/>
      <family val="1"/>
    </font>
    <font>
      <b/>
      <sz val="8"/>
      <color rgb="FFFFFFFF"/>
      <name val="Times New Roman"/>
      <family val="1"/>
    </font>
    <font>
      <sz val="10"/>
      <color rgb="FF231F2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1"/>
      <color rgb="FF000000"/>
      <name val="Calibri"/>
      <family val="2"/>
    </font>
    <font>
      <b/>
      <u/>
      <sz val="12"/>
      <color rgb="FF231F20"/>
      <name val="Times New Roman"/>
      <family val="1"/>
    </font>
    <font>
      <sz val="12"/>
      <color rgb="FF231F20"/>
      <name val="Times New Roman"/>
      <family val="1"/>
    </font>
    <font>
      <b/>
      <sz val="12"/>
      <color rgb="FF231F20"/>
      <name val="Times New Roman"/>
      <family val="1"/>
    </font>
    <font>
      <sz val="12"/>
      <color rgb="FF000000"/>
      <name val="Calibri"/>
      <family val="2"/>
    </font>
    <font>
      <sz val="7"/>
      <color rgb="FF000000"/>
      <name val="Times New Roman"/>
      <family val="1"/>
    </font>
    <font>
      <b/>
      <sz val="12"/>
      <color rgb="FFFF0000"/>
      <name val="Times New Roman"/>
      <family val="1"/>
    </font>
    <font>
      <sz val="7"/>
      <color rgb="FF231F20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</font>
    <font>
      <b/>
      <sz val="10"/>
      <color rgb="FF000000"/>
      <name val="Times New Roman"/>
      <family val="1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b/>
      <sz val="14"/>
      <color rgb="FF231F20"/>
      <name val="Times New Roman"/>
      <family val="1"/>
    </font>
    <font>
      <b/>
      <sz val="16"/>
      <color rgb="FF231F20"/>
      <name val="Times New Roman"/>
      <family val="1"/>
    </font>
    <font>
      <i/>
      <sz val="12"/>
      <color rgb="FF231F2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006141"/>
      </patternFill>
    </fill>
    <fill>
      <patternFill patternType="solid">
        <fgColor rgb="FFCBDED5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BDED5"/>
        <bgColor indexed="64"/>
      </patternFill>
    </fill>
  </fills>
  <borders count="18">
    <border>
      <left/>
      <right/>
      <top/>
      <bottom/>
      <diagonal/>
    </border>
    <border>
      <left/>
      <right style="thin">
        <color rgb="FFFFFFFF"/>
      </right>
      <top/>
      <bottom style="thin">
        <color rgb="FF231F20"/>
      </bottom>
      <diagonal/>
    </border>
    <border>
      <left/>
      <right/>
      <top/>
      <bottom style="thin">
        <color rgb="FF231F20"/>
      </bottom>
      <diagonal/>
    </border>
    <border>
      <left style="thin">
        <color rgb="FFFFFFFF"/>
      </left>
      <right/>
      <top/>
      <bottom style="thin">
        <color rgb="FF231F20"/>
      </bottom>
      <diagonal/>
    </border>
    <border>
      <left/>
      <right/>
      <top style="thin">
        <color rgb="FF231F20"/>
      </top>
      <bottom/>
      <diagonal/>
    </border>
    <border>
      <left/>
      <right/>
      <top style="thin">
        <color rgb="FF231F20"/>
      </top>
      <bottom style="thin">
        <color rgb="FF231F20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double">
        <color auto="1"/>
      </top>
      <bottom/>
      <diagonal/>
    </border>
    <border>
      <left style="thin">
        <color rgb="FFFFFFFF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9" fontId="16" fillId="0" borderId="0" applyFont="0" applyFill="0" applyBorder="0" applyAlignment="0" applyProtection="0"/>
  </cellStyleXfs>
  <cellXfs count="186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wrapText="1"/>
    </xf>
    <xf numFmtId="0" fontId="4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center" wrapText="1"/>
    </xf>
    <xf numFmtId="0" fontId="0" fillId="2" borderId="3" xfId="0" applyFill="1" applyBorder="1" applyAlignment="1">
      <alignment horizontal="center" vertical="top" wrapText="1"/>
    </xf>
    <xf numFmtId="0" fontId="2" fillId="3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 indent="1"/>
    </xf>
    <xf numFmtId="164" fontId="3" fillId="0" borderId="0" xfId="0" applyNumberFormat="1" applyFont="1" applyFill="1" applyBorder="1" applyAlignment="1">
      <alignment horizontal="left" vertical="top" shrinkToFit="1"/>
    </xf>
    <xf numFmtId="0" fontId="2" fillId="3" borderId="0" xfId="0" applyFont="1" applyFill="1" applyBorder="1" applyAlignment="1">
      <alignment horizontal="left" vertical="top" wrapText="1" indent="1"/>
    </xf>
    <xf numFmtId="165" fontId="3" fillId="3" borderId="0" xfId="0" applyNumberFormat="1" applyFont="1" applyFill="1" applyBorder="1" applyAlignment="1">
      <alignment horizontal="right" vertical="top" shrinkToFit="1"/>
    </xf>
    <xf numFmtId="165" fontId="3" fillId="0" borderId="2" xfId="0" applyNumberFormat="1" applyFont="1" applyFill="1" applyBorder="1" applyAlignment="1">
      <alignment horizontal="right" vertical="top" shrinkToFit="1"/>
    </xf>
    <xf numFmtId="165" fontId="3" fillId="3" borderId="4" xfId="0" applyNumberFormat="1" applyFont="1" applyFill="1" applyBorder="1" applyAlignment="1">
      <alignment horizontal="right" vertical="top" shrinkToFit="1"/>
    </xf>
    <xf numFmtId="0" fontId="2" fillId="0" borderId="0" xfId="0" applyFont="1" applyFill="1" applyBorder="1" applyAlignment="1">
      <alignment horizontal="left" vertical="top" wrapText="1"/>
    </xf>
    <xf numFmtId="165" fontId="3" fillId="0" borderId="0" xfId="0" applyNumberFormat="1" applyFont="1" applyFill="1" applyBorder="1" applyAlignment="1">
      <alignment horizontal="right" vertical="top" shrinkToFit="1"/>
    </xf>
    <xf numFmtId="166" fontId="3" fillId="0" borderId="0" xfId="0" applyNumberFormat="1" applyFont="1" applyFill="1" applyBorder="1" applyAlignment="1">
      <alignment horizontal="right" vertical="top" shrinkToFit="1"/>
    </xf>
    <xf numFmtId="166" fontId="3" fillId="3" borderId="2" xfId="0" applyNumberFormat="1" applyFont="1" applyFill="1" applyBorder="1" applyAlignment="1">
      <alignment horizontal="right" vertical="top" shrinkToFit="1"/>
    </xf>
    <xf numFmtId="0" fontId="2" fillId="0" borderId="0" xfId="0" applyFont="1" applyFill="1" applyBorder="1" applyAlignment="1">
      <alignment horizontal="left" vertical="top" wrapText="1" indent="3"/>
    </xf>
    <xf numFmtId="165" fontId="3" fillId="0" borderId="4" xfId="0" applyNumberFormat="1" applyFont="1" applyFill="1" applyBorder="1" applyAlignment="1">
      <alignment horizontal="right" vertical="top" shrinkToFit="1"/>
    </xf>
    <xf numFmtId="0" fontId="2" fillId="3" borderId="0" xfId="0" applyFont="1" applyFill="1" applyBorder="1" applyAlignment="1">
      <alignment horizontal="right" vertical="top" wrapText="1"/>
    </xf>
    <xf numFmtId="166" fontId="3" fillId="3" borderId="0" xfId="0" applyNumberFormat="1" applyFont="1" applyFill="1" applyBorder="1" applyAlignment="1">
      <alignment horizontal="right" vertical="top" shrinkToFit="1"/>
    </xf>
    <xf numFmtId="167" fontId="3" fillId="0" borderId="2" xfId="0" applyNumberFormat="1" applyFont="1" applyFill="1" applyBorder="1" applyAlignment="1">
      <alignment horizontal="right" vertical="top" shrinkToFit="1"/>
    </xf>
    <xf numFmtId="0" fontId="2" fillId="3" borderId="0" xfId="0" applyFont="1" applyFill="1" applyBorder="1" applyAlignment="1">
      <alignment horizontal="left" vertical="top" wrapText="1" indent="3"/>
    </xf>
    <xf numFmtId="166" fontId="3" fillId="0" borderId="2" xfId="0" applyNumberFormat="1" applyFont="1" applyFill="1" applyBorder="1" applyAlignment="1">
      <alignment horizontal="right" vertical="top" shrinkToFit="1"/>
    </xf>
    <xf numFmtId="164" fontId="3" fillId="3" borderId="5" xfId="0" applyNumberFormat="1" applyFont="1" applyFill="1" applyBorder="1" applyAlignment="1">
      <alignment horizontal="right" vertical="top" shrinkToFit="1"/>
    </xf>
    <xf numFmtId="164" fontId="3" fillId="3" borderId="5" xfId="0" applyNumberFormat="1" applyFont="1" applyFill="1" applyBorder="1" applyAlignment="1">
      <alignment horizontal="left" vertical="top" shrinkToFit="1"/>
    </xf>
    <xf numFmtId="168" fontId="3" fillId="0" borderId="4" xfId="0" applyNumberFormat="1" applyFont="1" applyFill="1" applyBorder="1" applyAlignment="1">
      <alignment horizontal="right" vertical="top" shrinkToFit="1"/>
    </xf>
    <xf numFmtId="168" fontId="3" fillId="0" borderId="4" xfId="0" applyNumberFormat="1" applyFont="1" applyFill="1" applyBorder="1" applyAlignment="1">
      <alignment horizontal="left" vertical="top" shrinkToFit="1"/>
    </xf>
    <xf numFmtId="168" fontId="3" fillId="3" borderId="0" xfId="0" applyNumberFormat="1" applyFont="1" applyFill="1" applyBorder="1" applyAlignment="1">
      <alignment horizontal="right" vertical="top" shrinkToFit="1"/>
    </xf>
    <xf numFmtId="168" fontId="3" fillId="3" borderId="0" xfId="0" applyNumberFormat="1" applyFont="1" applyFill="1" applyBorder="1" applyAlignment="1">
      <alignment horizontal="left" vertical="top" shrinkToFit="1"/>
    </xf>
    <xf numFmtId="0" fontId="0" fillId="0" borderId="0" xfId="0" applyFill="1" applyBorder="1" applyAlignment="1">
      <alignment horizontal="left" wrapText="1"/>
    </xf>
    <xf numFmtId="0" fontId="0" fillId="3" borderId="0" xfId="0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top" wrapText="1" indent="20"/>
    </xf>
    <xf numFmtId="164" fontId="3" fillId="3" borderId="0" xfId="0" applyNumberFormat="1" applyFont="1" applyFill="1" applyBorder="1" applyAlignment="1">
      <alignment horizontal="left" vertical="top" shrinkToFit="1"/>
    </xf>
    <xf numFmtId="165" fontId="3" fillId="3" borderId="0" xfId="0" applyNumberFormat="1" applyFont="1" applyFill="1" applyBorder="1" applyAlignment="1">
      <alignment horizontal="left" vertical="top" indent="7" shrinkToFit="1"/>
    </xf>
    <xf numFmtId="166" fontId="3" fillId="3" borderId="0" xfId="0" applyNumberFormat="1" applyFont="1" applyFill="1" applyBorder="1" applyAlignment="1">
      <alignment horizontal="right" vertical="center" shrinkToFit="1"/>
    </xf>
    <xf numFmtId="0" fontId="2" fillId="4" borderId="0" xfId="0" applyFont="1" applyFill="1" applyBorder="1" applyAlignment="1">
      <alignment horizontal="left" vertical="top" wrapText="1"/>
    </xf>
    <xf numFmtId="0" fontId="10" fillId="2" borderId="3" xfId="0" applyFont="1" applyFill="1" applyBorder="1" applyAlignment="1">
      <alignment horizontal="center" vertical="top" wrapText="1"/>
    </xf>
    <xf numFmtId="0" fontId="10" fillId="2" borderId="2" xfId="0" applyFont="1" applyFill="1" applyBorder="1" applyAlignment="1">
      <alignment horizontal="center" vertical="top" wrapText="1"/>
    </xf>
    <xf numFmtId="166" fontId="3" fillId="5" borderId="0" xfId="0" applyNumberFormat="1" applyFont="1" applyFill="1" applyBorder="1" applyAlignment="1">
      <alignment horizontal="right" vertical="top" shrinkToFit="1"/>
    </xf>
    <xf numFmtId="166" fontId="3" fillId="6" borderId="0" xfId="0" applyNumberFormat="1" applyFont="1" applyFill="1" applyBorder="1" applyAlignment="1">
      <alignment horizontal="right" vertical="top" shrinkToFit="1"/>
    </xf>
    <xf numFmtId="165" fontId="3" fillId="6" borderId="0" xfId="0" applyNumberFormat="1" applyFont="1" applyFill="1" applyBorder="1" applyAlignment="1">
      <alignment horizontal="right" vertical="top" shrinkToFit="1"/>
    </xf>
    <xf numFmtId="166" fontId="3" fillId="3" borderId="6" xfId="0" applyNumberFormat="1" applyFont="1" applyFill="1" applyBorder="1" applyAlignment="1">
      <alignment horizontal="right" vertical="top" shrinkToFit="1"/>
    </xf>
    <xf numFmtId="165" fontId="3" fillId="6" borderId="6" xfId="0" applyNumberFormat="1" applyFont="1" applyFill="1" applyBorder="1" applyAlignment="1">
      <alignment horizontal="right" vertical="top" shrinkToFit="1"/>
    </xf>
    <xf numFmtId="166" fontId="3" fillId="0" borderId="6" xfId="0" applyNumberFormat="1" applyFont="1" applyFill="1" applyBorder="1" applyAlignment="1">
      <alignment horizontal="right" vertical="top" shrinkToFit="1"/>
    </xf>
    <xf numFmtId="165" fontId="3" fillId="0" borderId="6" xfId="0" applyNumberFormat="1" applyFont="1" applyFill="1" applyBorder="1" applyAlignment="1">
      <alignment horizontal="right" vertical="top" shrinkToFit="1"/>
    </xf>
    <xf numFmtId="167" fontId="3" fillId="0" borderId="6" xfId="0" applyNumberFormat="1" applyFont="1" applyFill="1" applyBorder="1" applyAlignment="1">
      <alignment horizontal="right" vertical="top" shrinkToFit="1"/>
    </xf>
    <xf numFmtId="164" fontId="3" fillId="0" borderId="7" xfId="0" applyNumberFormat="1" applyFont="1" applyFill="1" applyBorder="1" applyAlignment="1">
      <alignment horizontal="left" vertical="top" shrinkToFit="1"/>
    </xf>
    <xf numFmtId="0" fontId="15" fillId="0" borderId="0" xfId="0" applyFont="1" applyFill="1" applyBorder="1" applyAlignment="1">
      <alignment horizontal="left" vertical="top"/>
    </xf>
    <xf numFmtId="0" fontId="14" fillId="0" borderId="0" xfId="0" applyFont="1" applyFill="1" applyBorder="1" applyAlignment="1">
      <alignment horizontal="left" vertical="top"/>
    </xf>
    <xf numFmtId="0" fontId="19" fillId="0" borderId="11" xfId="0" applyFont="1" applyFill="1" applyBorder="1" applyAlignment="1">
      <alignment horizontal="left" vertical="top" wrapText="1"/>
    </xf>
    <xf numFmtId="0" fontId="14" fillId="0" borderId="15" xfId="0" applyFont="1" applyFill="1" applyBorder="1" applyAlignment="1">
      <alignment horizontal="left" vertical="top" wrapText="1"/>
    </xf>
    <xf numFmtId="0" fontId="20" fillId="0" borderId="12" xfId="0" applyFont="1" applyFill="1" applyBorder="1" applyAlignment="1">
      <alignment horizontal="left" vertical="top" wrapText="1"/>
    </xf>
    <xf numFmtId="0" fontId="18" fillId="0" borderId="15" xfId="0" applyFont="1" applyFill="1" applyBorder="1" applyAlignment="1">
      <alignment horizontal="left" vertical="top" wrapText="1"/>
    </xf>
    <xf numFmtId="8" fontId="20" fillId="0" borderId="15" xfId="0" applyNumberFormat="1" applyFont="1" applyFill="1" applyBorder="1" applyAlignment="1">
      <alignment horizontal="left" vertical="top" wrapText="1"/>
    </xf>
    <xf numFmtId="4" fontId="20" fillId="0" borderId="15" xfId="0" applyNumberFormat="1" applyFont="1" applyFill="1" applyBorder="1" applyAlignment="1">
      <alignment horizontal="left" vertical="top" wrapText="1"/>
    </xf>
    <xf numFmtId="0" fontId="21" fillId="0" borderId="12" xfId="0" applyFont="1" applyFill="1" applyBorder="1" applyAlignment="1">
      <alignment horizontal="left" vertical="top" wrapText="1"/>
    </xf>
    <xf numFmtId="4" fontId="21" fillId="0" borderId="15" xfId="0" applyNumberFormat="1" applyFont="1" applyFill="1" applyBorder="1" applyAlignment="1">
      <alignment horizontal="left" vertical="top" wrapText="1"/>
    </xf>
    <xf numFmtId="0" fontId="20" fillId="0" borderId="15" xfId="0" applyFont="1" applyFill="1" applyBorder="1" applyAlignment="1">
      <alignment horizontal="left" vertical="top" wrapText="1"/>
    </xf>
    <xf numFmtId="0" fontId="22" fillId="0" borderId="15" xfId="0" applyFont="1" applyFill="1" applyBorder="1" applyAlignment="1">
      <alignment horizontal="left" vertical="top" wrapText="1" indent="5"/>
    </xf>
    <xf numFmtId="8" fontId="21" fillId="0" borderId="15" xfId="0" applyNumberFormat="1" applyFont="1" applyFill="1" applyBorder="1" applyAlignment="1">
      <alignment horizontal="left" vertical="top" wrapText="1"/>
    </xf>
    <xf numFmtId="0" fontId="21" fillId="0" borderId="15" xfId="0" applyFont="1" applyFill="1" applyBorder="1" applyAlignment="1">
      <alignment horizontal="left" vertical="top" wrapText="1"/>
    </xf>
    <xf numFmtId="15" fontId="0" fillId="0" borderId="0" xfId="0" applyNumberFormat="1" applyFill="1" applyBorder="1" applyAlignment="1">
      <alignment horizontal="left" vertical="top"/>
    </xf>
    <xf numFmtId="15" fontId="21" fillId="0" borderId="14" xfId="0" applyNumberFormat="1" applyFont="1" applyFill="1" applyBorder="1" applyAlignment="1">
      <alignment horizontal="left" vertical="top" wrapText="1"/>
    </xf>
    <xf numFmtId="0" fontId="15" fillId="0" borderId="12" xfId="0" applyFont="1" applyFill="1" applyBorder="1" applyAlignment="1">
      <alignment horizontal="left" vertical="top" wrapText="1"/>
    </xf>
    <xf numFmtId="0" fontId="24" fillId="0" borderId="12" xfId="0" applyFont="1" applyFill="1" applyBorder="1" applyAlignment="1">
      <alignment horizontal="left" vertical="top" wrapText="1"/>
    </xf>
    <xf numFmtId="8" fontId="24" fillId="0" borderId="15" xfId="0" applyNumberFormat="1" applyFont="1" applyFill="1" applyBorder="1" applyAlignment="1">
      <alignment horizontal="left" vertical="top" wrapText="1"/>
    </xf>
    <xf numFmtId="0" fontId="20" fillId="0" borderId="15" xfId="0" applyFont="1" applyFill="1" applyBorder="1" applyAlignment="1">
      <alignment horizontal="left" vertical="top" wrapText="1" indent="5"/>
    </xf>
    <xf numFmtId="8" fontId="20" fillId="0" borderId="15" xfId="0" applyNumberFormat="1" applyFont="1" applyFill="1" applyBorder="1" applyAlignment="1">
      <alignment horizontal="right" vertical="top"/>
    </xf>
    <xf numFmtId="8" fontId="20" fillId="0" borderId="15" xfId="0" applyNumberFormat="1" applyFont="1" applyFill="1" applyBorder="1" applyAlignment="1">
      <alignment horizontal="left" vertical="top"/>
    </xf>
    <xf numFmtId="0" fontId="20" fillId="0" borderId="12" xfId="0" applyFont="1" applyFill="1" applyBorder="1" applyAlignment="1">
      <alignment horizontal="left" vertical="top" wrapText="1" indent="3"/>
    </xf>
    <xf numFmtId="4" fontId="20" fillId="0" borderId="15" xfId="0" applyNumberFormat="1" applyFont="1" applyFill="1" applyBorder="1" applyAlignment="1">
      <alignment horizontal="right" vertical="top"/>
    </xf>
    <xf numFmtId="0" fontId="20" fillId="0" borderId="15" xfId="0" applyFont="1" applyFill="1" applyBorder="1" applyAlignment="1">
      <alignment horizontal="right" vertical="top"/>
    </xf>
    <xf numFmtId="0" fontId="14" fillId="0" borderId="15" xfId="0" applyFont="1" applyFill="1" applyBorder="1" applyAlignment="1">
      <alignment horizontal="right" vertical="top" wrapText="1"/>
    </xf>
    <xf numFmtId="0" fontId="20" fillId="0" borderId="15" xfId="0" applyFont="1" applyFill="1" applyBorder="1" applyAlignment="1">
      <alignment horizontal="right" vertical="top" wrapText="1"/>
    </xf>
    <xf numFmtId="0" fontId="20" fillId="0" borderId="12" xfId="0" applyFont="1" applyFill="1" applyBorder="1" applyAlignment="1">
      <alignment horizontal="left" vertical="top" wrapText="1" indent="5"/>
    </xf>
    <xf numFmtId="0" fontId="20" fillId="0" borderId="15" xfId="0" applyFont="1" applyFill="1" applyBorder="1" applyAlignment="1">
      <alignment horizontal="left" vertical="top"/>
    </xf>
    <xf numFmtId="0" fontId="26" fillId="0" borderId="14" xfId="0" applyFont="1" applyFill="1" applyBorder="1" applyAlignment="1">
      <alignment horizontal="center" wrapText="1"/>
    </xf>
    <xf numFmtId="0" fontId="12" fillId="0" borderId="0" xfId="0" applyFont="1" applyFill="1" applyBorder="1" applyAlignment="1">
      <alignment horizontal="left"/>
    </xf>
    <xf numFmtId="0" fontId="26" fillId="0" borderId="15" xfId="0" applyFont="1" applyFill="1" applyBorder="1" applyAlignment="1">
      <alignment horizontal="center" wrapText="1"/>
    </xf>
    <xf numFmtId="0" fontId="20" fillId="0" borderId="12" xfId="0" applyFont="1" applyFill="1" applyBorder="1" applyAlignment="1">
      <alignment horizontal="left"/>
    </xf>
    <xf numFmtId="9" fontId="0" fillId="0" borderId="0" xfId="1" applyFont="1" applyFill="1" applyBorder="1" applyAlignment="1">
      <alignment horizontal="left" vertical="top"/>
    </xf>
    <xf numFmtId="0" fontId="0" fillId="0" borderId="0" xfId="0" applyFill="1" applyBorder="1" applyAlignment="1">
      <alignment horizontal="center" vertical="top"/>
    </xf>
    <xf numFmtId="15" fontId="28" fillId="0" borderId="0" xfId="0" applyNumberFormat="1" applyFont="1" applyFill="1" applyBorder="1" applyAlignment="1">
      <alignment horizontal="left" vertical="top"/>
    </xf>
    <xf numFmtId="0" fontId="15" fillId="0" borderId="0" xfId="0" applyFont="1" applyFill="1" applyBorder="1" applyAlignment="1">
      <alignment horizontal="center" vertical="top"/>
    </xf>
    <xf numFmtId="0" fontId="28" fillId="0" borderId="0" xfId="0" applyFont="1" applyFill="1" applyBorder="1" applyAlignment="1">
      <alignment horizontal="left" vertical="top"/>
    </xf>
    <xf numFmtId="15" fontId="14" fillId="0" borderId="14" xfId="0" applyNumberFormat="1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top" wrapText="1"/>
    </xf>
    <xf numFmtId="4" fontId="20" fillId="0" borderId="15" xfId="0" applyNumberFormat="1" applyFont="1" applyFill="1" applyBorder="1" applyAlignment="1">
      <alignment horizontal="left" vertical="top"/>
    </xf>
    <xf numFmtId="0" fontId="29" fillId="0" borderId="0" xfId="0" applyFont="1" applyFill="1" applyBorder="1" applyAlignment="1">
      <alignment horizontal="left" vertical="top"/>
    </xf>
    <xf numFmtId="4" fontId="29" fillId="0" borderId="0" xfId="0" applyNumberFormat="1" applyFont="1" applyFill="1" applyBorder="1" applyAlignment="1">
      <alignment horizontal="left" vertical="top"/>
    </xf>
    <xf numFmtId="0" fontId="21" fillId="0" borderId="15" xfId="0" applyFont="1" applyFill="1" applyBorder="1" applyAlignment="1">
      <alignment horizontal="right" vertical="top"/>
    </xf>
    <xf numFmtId="4" fontId="21" fillId="0" borderId="15" xfId="0" applyNumberFormat="1" applyFont="1" applyFill="1" applyBorder="1" applyAlignment="1">
      <alignment horizontal="right" vertical="top"/>
    </xf>
    <xf numFmtId="9" fontId="28" fillId="0" borderId="0" xfId="1" applyFont="1" applyFill="1" applyBorder="1" applyAlignment="1">
      <alignment horizontal="left" vertical="top"/>
    </xf>
    <xf numFmtId="0" fontId="30" fillId="0" borderId="0" xfId="0" applyFont="1" applyFill="1" applyBorder="1" applyAlignment="1">
      <alignment horizontal="center" vertical="top" wrapText="1"/>
    </xf>
    <xf numFmtId="0" fontId="29" fillId="0" borderId="0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 indent="21"/>
    </xf>
    <xf numFmtId="0" fontId="0" fillId="0" borderId="0" xfId="0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 wrapText="1"/>
    </xf>
    <xf numFmtId="0" fontId="4" fillId="3" borderId="0" xfId="0" applyFont="1" applyFill="1" applyBorder="1" applyAlignment="1">
      <alignment horizontal="left" vertical="top" wrapText="1" indent="20"/>
    </xf>
    <xf numFmtId="0" fontId="2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wrapText="1"/>
    </xf>
    <xf numFmtId="0" fontId="2" fillId="3" borderId="0" xfId="0" applyFont="1" applyFill="1" applyBorder="1" applyAlignment="1">
      <alignment horizontal="left" vertical="top" wrapText="1" indent="3"/>
    </xf>
    <xf numFmtId="166" fontId="3" fillId="3" borderId="6" xfId="0" applyNumberFormat="1" applyFont="1" applyFill="1" applyBorder="1" applyAlignment="1">
      <alignment horizontal="right" vertical="top" indent="1" shrinkToFit="1"/>
    </xf>
    <xf numFmtId="166" fontId="3" fillId="0" borderId="0" xfId="0" applyNumberFormat="1" applyFont="1" applyFill="1" applyBorder="1" applyAlignment="1">
      <alignment horizontal="right" vertical="top" shrinkToFit="1"/>
    </xf>
    <xf numFmtId="164" fontId="3" fillId="3" borderId="0" xfId="0" applyNumberFormat="1" applyFont="1" applyFill="1" applyBorder="1" applyAlignment="1">
      <alignment horizontal="left" vertical="top" shrinkToFit="1"/>
    </xf>
    <xf numFmtId="165" fontId="3" fillId="0" borderId="0" xfId="0" applyNumberFormat="1" applyFont="1" applyFill="1" applyBorder="1" applyAlignment="1">
      <alignment horizontal="right" vertical="top" shrinkToFit="1"/>
    </xf>
    <xf numFmtId="166" fontId="3" fillId="3" borderId="0" xfId="0" applyNumberFormat="1" applyFont="1" applyFill="1" applyBorder="1" applyAlignment="1">
      <alignment horizontal="right" vertical="top" shrinkToFit="1"/>
    </xf>
    <xf numFmtId="0" fontId="2" fillId="0" borderId="0" xfId="0" applyFont="1" applyFill="1" applyBorder="1" applyAlignment="1">
      <alignment horizontal="left" vertical="top" wrapText="1" indent="5"/>
    </xf>
    <xf numFmtId="165" fontId="3" fillId="0" borderId="8" xfId="0" applyNumberFormat="1" applyFont="1" applyFill="1" applyBorder="1" applyAlignment="1">
      <alignment horizontal="left" vertical="top" indent="7" shrinkToFit="1"/>
    </xf>
    <xf numFmtId="166" fontId="3" fillId="3" borderId="0" xfId="0" applyNumberFormat="1" applyFont="1" applyFill="1" applyBorder="1" applyAlignment="1">
      <alignment horizontal="right" vertical="top" indent="1" shrinkToFit="1"/>
    </xf>
    <xf numFmtId="0" fontId="2" fillId="0" borderId="0" xfId="0" applyFont="1" applyFill="1" applyBorder="1" applyAlignment="1">
      <alignment horizontal="left" vertical="top" wrapText="1" indent="3"/>
    </xf>
    <xf numFmtId="165" fontId="3" fillId="0" borderId="0" xfId="0" applyNumberFormat="1" applyFont="1" applyFill="1" applyBorder="1" applyAlignment="1">
      <alignment horizontal="left" vertical="top" indent="7" shrinkToFit="1"/>
    </xf>
    <xf numFmtId="164" fontId="3" fillId="3" borderId="0" xfId="0" applyNumberFormat="1" applyFont="1" applyFill="1" applyBorder="1" applyAlignment="1">
      <alignment horizontal="left" vertical="top" indent="1" shrinkToFit="1"/>
    </xf>
    <xf numFmtId="166" fontId="3" fillId="0" borderId="0" xfId="0" applyNumberFormat="1" applyFont="1" applyFill="1" applyBorder="1" applyAlignment="1">
      <alignment horizontal="right" vertical="top" indent="1" shrinkToFit="1"/>
    </xf>
    <xf numFmtId="0" fontId="2" fillId="3" borderId="0" xfId="0" applyFont="1" applyFill="1" applyBorder="1" applyAlignment="1">
      <alignment horizontal="left" vertical="top" wrapText="1"/>
    </xf>
    <xf numFmtId="165" fontId="3" fillId="3" borderId="0" xfId="0" applyNumberFormat="1" applyFont="1" applyFill="1" applyBorder="1" applyAlignment="1">
      <alignment horizontal="left" vertical="top" indent="7" shrinkToFit="1"/>
    </xf>
    <xf numFmtId="165" fontId="3" fillId="3" borderId="6" xfId="0" applyNumberFormat="1" applyFont="1" applyFill="1" applyBorder="1" applyAlignment="1">
      <alignment horizontal="left" vertical="top" indent="7" shrinkToFit="1"/>
    </xf>
    <xf numFmtId="0" fontId="11" fillId="4" borderId="0" xfId="0" applyFont="1" applyFill="1" applyBorder="1" applyAlignment="1">
      <alignment horizontal="left" vertical="top" wrapText="1"/>
    </xf>
    <xf numFmtId="0" fontId="2" fillId="4" borderId="0" xfId="0" applyFont="1" applyFill="1" applyBorder="1" applyAlignment="1">
      <alignment horizontal="left" vertical="top" wrapText="1"/>
    </xf>
    <xf numFmtId="0" fontId="11" fillId="3" borderId="0" xfId="0" applyFont="1" applyFill="1" applyBorder="1" applyAlignment="1">
      <alignment horizontal="left" vertical="top" wrapText="1" indent="3"/>
    </xf>
    <xf numFmtId="0" fontId="4" fillId="3" borderId="0" xfId="0" applyFont="1" applyFill="1" applyBorder="1" applyAlignment="1">
      <alignment horizontal="center" vertical="top" wrapText="1"/>
    </xf>
    <xf numFmtId="0" fontId="0" fillId="3" borderId="9" xfId="0" applyFill="1" applyBorder="1" applyAlignment="1">
      <alignment horizontal="left" vertical="center" wrapText="1"/>
    </xf>
    <xf numFmtId="164" fontId="3" fillId="0" borderId="7" xfId="0" applyNumberFormat="1" applyFont="1" applyFill="1" applyBorder="1" applyAlignment="1">
      <alignment horizontal="left" vertical="top" indent="1" shrinkToFit="1"/>
    </xf>
    <xf numFmtId="0" fontId="12" fillId="4" borderId="0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right" vertical="top" wrapText="1" indent="1"/>
    </xf>
    <xf numFmtId="0" fontId="2" fillId="3" borderId="0" xfId="0" applyFont="1" applyFill="1" applyBorder="1" applyAlignment="1">
      <alignment horizontal="left" vertical="top" wrapText="1" indent="5"/>
    </xf>
    <xf numFmtId="165" fontId="3" fillId="3" borderId="8" xfId="0" applyNumberFormat="1" applyFont="1" applyFill="1" applyBorder="1" applyAlignment="1">
      <alignment horizontal="left" vertical="top" indent="7" shrinkToFit="1"/>
    </xf>
    <xf numFmtId="0" fontId="11" fillId="0" borderId="0" xfId="0" applyFont="1" applyFill="1" applyBorder="1" applyAlignment="1">
      <alignment horizontal="left" vertical="top" wrapText="1" indent="3"/>
    </xf>
    <xf numFmtId="169" fontId="3" fillId="3" borderId="0" xfId="0" applyNumberFormat="1" applyFont="1" applyFill="1" applyBorder="1" applyAlignment="1">
      <alignment horizontal="left" vertical="top" indent="7" shrinkToFit="1"/>
    </xf>
    <xf numFmtId="166" fontId="3" fillId="3" borderId="0" xfId="0" applyNumberFormat="1" applyFont="1" applyFill="1" applyBorder="1" applyAlignment="1">
      <alignment horizontal="right" vertical="center" indent="1" shrinkToFit="1"/>
    </xf>
    <xf numFmtId="165" fontId="3" fillId="0" borderId="6" xfId="0" applyNumberFormat="1" applyFont="1" applyFill="1" applyBorder="1" applyAlignment="1">
      <alignment horizontal="left" vertical="top" indent="7" shrinkToFit="1"/>
    </xf>
    <xf numFmtId="164" fontId="3" fillId="0" borderId="0" xfId="0" applyNumberFormat="1" applyFont="1" applyFill="1" applyBorder="1" applyAlignment="1">
      <alignment horizontal="left" vertical="top" indent="1" shrinkToFit="1"/>
    </xf>
    <xf numFmtId="164" fontId="3" fillId="0" borderId="4" xfId="0" applyNumberFormat="1" applyFont="1" applyFill="1" applyBorder="1" applyAlignment="1">
      <alignment horizontal="left" vertical="top" shrinkToFit="1"/>
    </xf>
    <xf numFmtId="166" fontId="3" fillId="0" borderId="6" xfId="0" applyNumberFormat="1" applyFont="1" applyFill="1" applyBorder="1" applyAlignment="1">
      <alignment horizontal="right" vertical="top" indent="1" shrinkToFit="1"/>
    </xf>
    <xf numFmtId="169" fontId="3" fillId="3" borderId="8" xfId="0" applyNumberFormat="1" applyFont="1" applyFill="1" applyBorder="1" applyAlignment="1">
      <alignment horizontal="left" vertical="top" indent="7" shrinkToFit="1"/>
    </xf>
    <xf numFmtId="167" fontId="3" fillId="0" borderId="6" xfId="0" applyNumberFormat="1" applyFont="1" applyFill="1" applyBorder="1" applyAlignment="1">
      <alignment horizontal="left" vertical="top" indent="8" shrinkToFit="1"/>
    </xf>
    <xf numFmtId="165" fontId="3" fillId="3" borderId="0" xfId="0" applyNumberFormat="1" applyFont="1" applyFill="1" applyBorder="1" applyAlignment="1">
      <alignment horizontal="right" vertical="top" shrinkToFit="1"/>
    </xf>
    <xf numFmtId="167" fontId="3" fillId="0" borderId="6" xfId="0" applyNumberFormat="1" applyFont="1" applyFill="1" applyBorder="1" applyAlignment="1">
      <alignment horizontal="right" vertical="top" shrinkToFit="1"/>
    </xf>
    <xf numFmtId="165" fontId="3" fillId="3" borderId="2" xfId="0" applyNumberFormat="1" applyFont="1" applyFill="1" applyBorder="1" applyAlignment="1">
      <alignment horizontal="right" vertical="top" shrinkToFit="1"/>
    </xf>
    <xf numFmtId="166" fontId="3" fillId="0" borderId="6" xfId="0" applyNumberFormat="1" applyFont="1" applyFill="1" applyBorder="1" applyAlignment="1">
      <alignment horizontal="right" vertical="top" shrinkToFit="1"/>
    </xf>
    <xf numFmtId="165" fontId="3" fillId="3" borderId="6" xfId="0" applyNumberFormat="1" applyFont="1" applyFill="1" applyBorder="1" applyAlignment="1">
      <alignment horizontal="right" vertical="top" shrinkToFit="1"/>
    </xf>
    <xf numFmtId="165" fontId="3" fillId="0" borderId="6" xfId="0" applyNumberFormat="1" applyFont="1" applyFill="1" applyBorder="1" applyAlignment="1">
      <alignment horizontal="right" vertical="top" shrinkToFit="1"/>
    </xf>
    <xf numFmtId="166" fontId="3" fillId="3" borderId="0" xfId="0" applyNumberFormat="1" applyFont="1" applyFill="1" applyBorder="1" applyAlignment="1">
      <alignment horizontal="right" vertical="center" shrinkToFit="1"/>
    </xf>
    <xf numFmtId="0" fontId="0" fillId="3" borderId="0" xfId="0" applyFill="1" applyBorder="1" applyAlignment="1">
      <alignment horizontal="left" vertical="center" wrapText="1"/>
    </xf>
    <xf numFmtId="164" fontId="3" fillId="0" borderId="7" xfId="0" applyNumberFormat="1" applyFont="1" applyFill="1" applyBorder="1" applyAlignment="1">
      <alignment horizontal="left" vertical="top" shrinkToFit="1"/>
    </xf>
    <xf numFmtId="0" fontId="1" fillId="0" borderId="0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 wrapText="1"/>
    </xf>
    <xf numFmtId="164" fontId="3" fillId="0" borderId="0" xfId="0" applyNumberFormat="1" applyFont="1" applyFill="1" applyBorder="1" applyAlignment="1">
      <alignment horizontal="right" vertical="top" shrinkToFit="1"/>
    </xf>
    <xf numFmtId="164" fontId="3" fillId="0" borderId="0" xfId="0" applyNumberFormat="1" applyFont="1" applyFill="1" applyBorder="1" applyAlignment="1">
      <alignment horizontal="left" vertical="top" shrinkToFit="1"/>
    </xf>
    <xf numFmtId="0" fontId="10" fillId="2" borderId="10" xfId="0" applyFont="1" applyFill="1" applyBorder="1" applyAlignment="1">
      <alignment horizontal="center" vertical="top" wrapText="1"/>
    </xf>
    <xf numFmtId="0" fontId="10" fillId="2" borderId="0" xfId="0" applyFont="1" applyFill="1" applyBorder="1" applyAlignment="1">
      <alignment horizontal="center" vertical="top" wrapText="1"/>
    </xf>
    <xf numFmtId="0" fontId="0" fillId="3" borderId="0" xfId="0" applyFill="1" applyBorder="1" applyAlignment="1">
      <alignment horizontal="left" wrapText="1"/>
    </xf>
    <xf numFmtId="167" fontId="3" fillId="0" borderId="0" xfId="0" applyNumberFormat="1" applyFont="1" applyFill="1" applyBorder="1" applyAlignment="1">
      <alignment horizontal="right" vertical="top" shrinkToFit="1"/>
    </xf>
    <xf numFmtId="167" fontId="3" fillId="3" borderId="0" xfId="0" applyNumberFormat="1" applyFont="1" applyFill="1" applyBorder="1" applyAlignment="1">
      <alignment horizontal="right" vertical="top" shrinkToFit="1"/>
    </xf>
    <xf numFmtId="166" fontId="3" fillId="0" borderId="0" xfId="0" applyNumberFormat="1" applyFont="1" applyFill="1" applyBorder="1" applyAlignment="1">
      <alignment horizontal="left" vertical="top" shrinkToFit="1"/>
    </xf>
    <xf numFmtId="166" fontId="3" fillId="3" borderId="0" xfId="0" applyNumberFormat="1" applyFont="1" applyFill="1" applyBorder="1" applyAlignment="1">
      <alignment horizontal="left" vertical="top" shrinkToFit="1"/>
    </xf>
    <xf numFmtId="0" fontId="2" fillId="0" borderId="0" xfId="0" applyFont="1" applyFill="1" applyBorder="1" applyAlignment="1">
      <alignment horizontal="right" vertical="top" wrapText="1"/>
    </xf>
    <xf numFmtId="169" fontId="3" fillId="0" borderId="0" xfId="0" applyNumberFormat="1" applyFont="1" applyFill="1" applyBorder="1" applyAlignment="1">
      <alignment horizontal="right" vertical="top" shrinkToFit="1"/>
    </xf>
    <xf numFmtId="169" fontId="3" fillId="3" borderId="0" xfId="0" applyNumberFormat="1" applyFont="1" applyFill="1" applyBorder="1" applyAlignment="1">
      <alignment horizontal="right" vertical="top" shrinkToFit="1"/>
    </xf>
    <xf numFmtId="0" fontId="2" fillId="3" borderId="0" xfId="0" applyFont="1" applyFill="1" applyBorder="1" applyAlignment="1">
      <alignment horizontal="right" vertical="top" wrapText="1"/>
    </xf>
    <xf numFmtId="167" fontId="3" fillId="0" borderId="0" xfId="0" applyNumberFormat="1" applyFont="1" applyFill="1" applyBorder="1" applyAlignment="1">
      <alignment horizontal="left" vertical="top" shrinkToFit="1"/>
    </xf>
    <xf numFmtId="168" fontId="3" fillId="3" borderId="0" xfId="0" applyNumberFormat="1" applyFont="1" applyFill="1" applyBorder="1" applyAlignment="1">
      <alignment horizontal="right" vertical="top" shrinkToFit="1"/>
    </xf>
    <xf numFmtId="168" fontId="3" fillId="3" borderId="0" xfId="0" applyNumberFormat="1" applyFont="1" applyFill="1" applyBorder="1" applyAlignment="1">
      <alignment horizontal="left" vertical="top" shrinkToFit="1"/>
    </xf>
    <xf numFmtId="168" fontId="3" fillId="0" borderId="0" xfId="0" applyNumberFormat="1" applyFont="1" applyFill="1" applyBorder="1" applyAlignment="1">
      <alignment horizontal="right" vertical="top" shrinkToFit="1"/>
    </xf>
    <xf numFmtId="164" fontId="3" fillId="0" borderId="2" xfId="0" applyNumberFormat="1" applyFont="1" applyFill="1" applyBorder="1" applyAlignment="1">
      <alignment horizontal="left" vertical="top" shrinkToFit="1"/>
    </xf>
    <xf numFmtId="0" fontId="0" fillId="3" borderId="4" xfId="0" applyFill="1" applyBorder="1" applyAlignment="1">
      <alignment horizontal="left" wrapText="1"/>
    </xf>
    <xf numFmtId="165" fontId="3" fillId="3" borderId="0" xfId="0" applyNumberFormat="1" applyFont="1" applyFill="1" applyBorder="1" applyAlignment="1">
      <alignment horizontal="left" vertical="top" shrinkToFit="1"/>
    </xf>
    <xf numFmtId="164" fontId="3" fillId="0" borderId="2" xfId="0" applyNumberFormat="1" applyFont="1" applyFill="1" applyBorder="1" applyAlignment="1">
      <alignment horizontal="right" vertical="top" shrinkToFit="1"/>
    </xf>
    <xf numFmtId="0" fontId="0" fillId="0" borderId="0" xfId="0" applyFill="1" applyBorder="1" applyAlignment="1">
      <alignment horizontal="center" vertical="center" wrapText="1"/>
    </xf>
    <xf numFmtId="1" fontId="3" fillId="0" borderId="0" xfId="0" applyNumberFormat="1" applyFont="1" applyFill="1" applyBorder="1" applyAlignment="1">
      <alignment horizontal="right" vertical="top" shrinkToFit="1"/>
    </xf>
    <xf numFmtId="0" fontId="27" fillId="0" borderId="11" xfId="0" applyFont="1" applyFill="1" applyBorder="1" applyAlignment="1">
      <alignment horizontal="left" wrapText="1"/>
    </xf>
    <xf numFmtId="0" fontId="27" fillId="0" borderId="12" xfId="0" applyFont="1" applyFill="1" applyBorder="1" applyAlignment="1">
      <alignment horizontal="left" wrapText="1"/>
    </xf>
    <xf numFmtId="0" fontId="20" fillId="0" borderId="16" xfId="0" applyFont="1" applyFill="1" applyBorder="1" applyAlignment="1">
      <alignment horizontal="left" vertical="top" wrapText="1"/>
    </xf>
    <xf numFmtId="0" fontId="20" fillId="0" borderId="17" xfId="0" applyFont="1" applyFill="1" applyBorder="1" applyAlignment="1">
      <alignment horizontal="left" vertical="top" wrapText="1"/>
    </xf>
    <xf numFmtId="0" fontId="20" fillId="0" borderId="13" xfId="0" applyFont="1" applyFill="1" applyBorder="1" applyAlignment="1">
      <alignment horizontal="left" vertical="top" wrapText="1"/>
    </xf>
    <xf numFmtId="0" fontId="11" fillId="0" borderId="0" xfId="0" applyFont="1" applyFill="1" applyBorder="1" applyAlignment="1">
      <alignment horizontal="center" vertical="top" wrapText="1"/>
    </xf>
    <xf numFmtId="0" fontId="15" fillId="0" borderId="0" xfId="0" applyFont="1" applyFill="1" applyBorder="1" applyAlignment="1">
      <alignment horizontal="center" vertical="top" wrapText="1"/>
    </xf>
    <xf numFmtId="0" fontId="17" fillId="0" borderId="0" xfId="0" applyFont="1" applyFill="1" applyBorder="1" applyAlignment="1">
      <alignment horizontal="center" vertical="top" wrapText="1"/>
    </xf>
    <xf numFmtId="0" fontId="14" fillId="0" borderId="0" xfId="0" applyFont="1" applyFill="1" applyBorder="1" applyAlignment="1">
      <alignment horizontal="center" vertical="top" wrapText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colors>
    <mruColors>
      <color rgb="FFCBDE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Vertical</a:t>
            </a:r>
            <a:r>
              <a:rPr lang="en-US" baseline="0"/>
              <a:t> Analysis</a:t>
            </a:r>
          </a:p>
          <a:p>
            <a:pPr>
              <a:defRPr/>
            </a:pPr>
            <a:r>
              <a:rPr lang="en-US" baseline="0"/>
              <a:t>Balance Sheet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2017</c:v>
          </c:tx>
          <c:invertIfNegative val="0"/>
          <c:cat>
            <c:strRef>
              <c:f>(BS!$M$11,BS!$M$20,BS!$M$30,BS!$M$31)</c:f>
              <c:strCache>
                <c:ptCount val="4"/>
                <c:pt idx="0">
                  <c:v>Total current assets</c:v>
                </c:pt>
                <c:pt idx="1">
                  <c:v>Total Long-Term Assets</c:v>
                </c:pt>
                <c:pt idx="2">
                  <c:v>Total current liabilities</c:v>
                </c:pt>
                <c:pt idx="3">
                  <c:v>Long-term debt</c:v>
                </c:pt>
              </c:strCache>
            </c:strRef>
          </c:cat>
          <c:val>
            <c:numRef>
              <c:f>(BS!$N$11,BS!$N$20,BS!$N$30,BS!$N$31)</c:f>
              <c:numCache>
                <c:formatCode>0%</c:formatCode>
                <c:ptCount val="4"/>
                <c:pt idx="0">
                  <c:v>0.36778136659798405</c:v>
                </c:pt>
                <c:pt idx="1">
                  <c:v>0.63221863340201601</c:v>
                </c:pt>
                <c:pt idx="2">
                  <c:v>0.29380603664309179</c:v>
                </c:pt>
                <c:pt idx="3">
                  <c:v>0.27375118338252491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39-4AFB-8E9F-B7C2812D9885}"/>
            </c:ext>
          </c:extLst>
        </c:ser>
        <c:ser>
          <c:idx val="1"/>
          <c:order val="1"/>
          <c:tx>
            <c:v>2018</c:v>
          </c:tx>
          <c:invertIfNegative val="0"/>
          <c:cat>
            <c:strRef>
              <c:f>(BS!$M$11,BS!$M$20,BS!$M$30,BS!$M$31)</c:f>
              <c:strCache>
                <c:ptCount val="4"/>
                <c:pt idx="0">
                  <c:v>Total current assets</c:v>
                </c:pt>
                <c:pt idx="1">
                  <c:v>Total Long-Term Assets</c:v>
                </c:pt>
                <c:pt idx="2">
                  <c:v>Total current liabilities</c:v>
                </c:pt>
                <c:pt idx="3">
                  <c:v>Long-term debt</c:v>
                </c:pt>
              </c:strCache>
            </c:strRef>
          </c:cat>
          <c:val>
            <c:numRef>
              <c:f>(BS!$O$11,BS!$O$20,BS!$O$30,BS!$O$31)</c:f>
              <c:numCache>
                <c:formatCode>0%</c:formatCode>
                <c:ptCount val="4"/>
                <c:pt idx="0">
                  <c:v>0.51722110910566144</c:v>
                </c:pt>
                <c:pt idx="1">
                  <c:v>0.48277889089433856</c:v>
                </c:pt>
                <c:pt idx="2">
                  <c:v>0.23530824129423256</c:v>
                </c:pt>
                <c:pt idx="3">
                  <c:v>0.37630607209683564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039-4AFB-8E9F-B7C2812D9885}"/>
            </c:ext>
          </c:extLst>
        </c:ser>
        <c:ser>
          <c:idx val="2"/>
          <c:order val="2"/>
          <c:tx>
            <c:v>2019</c:v>
          </c:tx>
          <c:invertIfNegative val="0"/>
          <c:cat>
            <c:strRef>
              <c:f>(BS!$M$11,BS!$M$20,BS!$M$30,BS!$M$31)</c:f>
              <c:strCache>
                <c:ptCount val="4"/>
                <c:pt idx="0">
                  <c:v>Total current assets</c:v>
                </c:pt>
                <c:pt idx="1">
                  <c:v>Total Long-Term Assets</c:v>
                </c:pt>
                <c:pt idx="2">
                  <c:v>Total current liabilities</c:v>
                </c:pt>
                <c:pt idx="3">
                  <c:v>Long-term debt</c:v>
                </c:pt>
              </c:strCache>
            </c:strRef>
          </c:cat>
          <c:val>
            <c:numRef>
              <c:f>(BS!$P$11,BS!$P$20,BS!$P$30,BS!$P$31)</c:f>
              <c:numCache>
                <c:formatCode>0%</c:formatCode>
                <c:ptCount val="4"/>
                <c:pt idx="0">
                  <c:v>0.29417365605943935</c:v>
                </c:pt>
                <c:pt idx="1">
                  <c:v>0.70582634394056076</c:v>
                </c:pt>
                <c:pt idx="2">
                  <c:v>0.32095881287851985</c:v>
                </c:pt>
                <c:pt idx="3">
                  <c:v>0.58102145726237808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039-4AFB-8E9F-B7C2812D98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7005568"/>
        <c:axId val="77007104"/>
      </c:barChart>
      <c:catAx>
        <c:axId val="770055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77007104"/>
        <c:crosses val="autoZero"/>
        <c:auto val="1"/>
        <c:lblAlgn val="ctr"/>
        <c:lblOffset val="100"/>
        <c:noMultiLvlLbl val="0"/>
      </c:catAx>
      <c:valAx>
        <c:axId val="7700710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%</a:t>
                </a:r>
                <a:r>
                  <a:rPr lang="en-US" baseline="0"/>
                  <a:t> Change</a:t>
                </a:r>
                <a:endParaRPr lang="en-US"/>
              </a:p>
            </c:rich>
          </c:tx>
          <c:overlay val="0"/>
        </c:title>
        <c:numFmt formatCode="0%" sourceLinked="1"/>
        <c:majorTickMark val="out"/>
        <c:minorTickMark val="none"/>
        <c:tickLblPos val="nextTo"/>
        <c:crossAx val="7700556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Vertical</a:t>
            </a:r>
            <a:r>
              <a:rPr lang="en-US" baseline="0"/>
              <a:t> Analysis-Revenues on Income Statment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IS!$M$5</c:f>
              <c:strCache>
                <c:ptCount val="1"/>
                <c:pt idx="0">
                  <c:v>Company-operated stores</c:v>
                </c:pt>
              </c:strCache>
            </c:strRef>
          </c:tx>
          <c:invertIfNegative val="0"/>
          <c:cat>
            <c:numRef>
              <c:f>(IS!$H$3,IS!$I$3,IS!$J$3)</c:f>
              <c:numCache>
                <c:formatCode>d\-mmm\-yy</c:formatCode>
                <c:ptCount val="3"/>
                <c:pt idx="0">
                  <c:v>43007</c:v>
                </c:pt>
                <c:pt idx="1">
                  <c:v>43373</c:v>
                </c:pt>
                <c:pt idx="2">
                  <c:v>43739</c:v>
                </c:pt>
              </c:numCache>
            </c:numRef>
          </c:cat>
          <c:val>
            <c:numRef>
              <c:f>(IS!$N$5,IS!$O$5,IS!$P$5)</c:f>
              <c:numCache>
                <c:formatCode>0%</c:formatCode>
                <c:ptCount val="3"/>
                <c:pt idx="0">
                  <c:v>0.78844229635320817</c:v>
                </c:pt>
                <c:pt idx="1">
                  <c:v>0.79654928295475225</c:v>
                </c:pt>
                <c:pt idx="2">
                  <c:v>0.81273247172615692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AE3-4A90-BFFE-552CFDBD4DD2}"/>
            </c:ext>
          </c:extLst>
        </c:ser>
        <c:ser>
          <c:idx val="1"/>
          <c:order val="1"/>
          <c:tx>
            <c:strRef>
              <c:f>IS!$M$6</c:f>
              <c:strCache>
                <c:ptCount val="1"/>
                <c:pt idx="0">
                  <c:v>Licensed stores</c:v>
                </c:pt>
              </c:strCache>
            </c:strRef>
          </c:tx>
          <c:invertIfNegative val="0"/>
          <c:cat>
            <c:numRef>
              <c:f>(IS!$H$3,IS!$I$3,IS!$J$3)</c:f>
              <c:numCache>
                <c:formatCode>d\-mmm\-yy</c:formatCode>
                <c:ptCount val="3"/>
                <c:pt idx="0">
                  <c:v>43007</c:v>
                </c:pt>
                <c:pt idx="1">
                  <c:v>43373</c:v>
                </c:pt>
                <c:pt idx="2">
                  <c:v>43739</c:v>
                </c:pt>
              </c:numCache>
            </c:numRef>
          </c:cat>
          <c:val>
            <c:numRef>
              <c:f>(IS!$N$6,IS!$O$6,IS!$P$6)</c:f>
              <c:numCache>
                <c:formatCode>0%</c:formatCode>
                <c:ptCount val="3"/>
                <c:pt idx="0">
                  <c:v>0.10519591902371041</c:v>
                </c:pt>
                <c:pt idx="1">
                  <c:v>0.10729181415481703</c:v>
                </c:pt>
                <c:pt idx="2">
                  <c:v>0.10845536920093857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AE3-4A90-BFFE-552CFDBD4DD2}"/>
            </c:ext>
          </c:extLst>
        </c:ser>
        <c:ser>
          <c:idx val="2"/>
          <c:order val="2"/>
          <c:tx>
            <c:strRef>
              <c:f>IS!$M$7</c:f>
              <c:strCache>
                <c:ptCount val="1"/>
                <c:pt idx="0">
                  <c:v>Other</c:v>
                </c:pt>
              </c:strCache>
            </c:strRef>
          </c:tx>
          <c:invertIfNegative val="0"/>
          <c:cat>
            <c:numRef>
              <c:f>(IS!$H$3,IS!$I$3,IS!$J$3)</c:f>
              <c:numCache>
                <c:formatCode>d\-mmm\-yy</c:formatCode>
                <c:ptCount val="3"/>
                <c:pt idx="0">
                  <c:v>43007</c:v>
                </c:pt>
                <c:pt idx="1">
                  <c:v>43373</c:v>
                </c:pt>
                <c:pt idx="2">
                  <c:v>43739</c:v>
                </c:pt>
              </c:numCache>
            </c:numRef>
          </c:cat>
          <c:val>
            <c:numRef>
              <c:f>(IS!$N$7,IS!$O$7,IS!$P$7)</c:f>
              <c:numCache>
                <c:formatCode>0%</c:formatCode>
                <c:ptCount val="3"/>
                <c:pt idx="0">
                  <c:v>0.10636178462308146</c:v>
                </c:pt>
                <c:pt idx="1">
                  <c:v>9.6158902890430636E-2</c:v>
                </c:pt>
                <c:pt idx="2">
                  <c:v>7.8812159072904633E-2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AE3-4A90-BFFE-552CFDBD4D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7066624"/>
        <c:axId val="77068544"/>
      </c:barChart>
      <c:dateAx>
        <c:axId val="770666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overlay val="0"/>
        </c:title>
        <c:numFmt formatCode="d\-mmm\-yy" sourceLinked="1"/>
        <c:majorTickMark val="out"/>
        <c:minorTickMark val="none"/>
        <c:tickLblPos val="nextTo"/>
        <c:crossAx val="77068544"/>
        <c:crosses val="autoZero"/>
        <c:auto val="1"/>
        <c:lblOffset val="100"/>
        <c:baseTimeUnit val="years"/>
      </c:dateAx>
      <c:valAx>
        <c:axId val="7706854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%</a:t>
                </a:r>
                <a:r>
                  <a:rPr lang="en-US" baseline="0"/>
                  <a:t> Change</a:t>
                </a:r>
                <a:endParaRPr lang="en-US"/>
              </a:p>
            </c:rich>
          </c:tx>
          <c:overlay val="0"/>
        </c:title>
        <c:numFmt formatCode="0%" sourceLinked="1"/>
        <c:majorTickMark val="out"/>
        <c:minorTickMark val="none"/>
        <c:tickLblPos val="nextTo"/>
        <c:crossAx val="7706662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Horizontal</a:t>
            </a:r>
            <a:r>
              <a:rPr lang="en-US" baseline="0"/>
              <a:t> Ananlysis- Balance Sheet</a:t>
            </a:r>
            <a:endParaRPr lang="en-US"/>
          </a:p>
        </c:rich>
      </c:tx>
      <c:overlay val="0"/>
    </c:title>
    <c:autoTitleDeleted val="0"/>
    <c:plotArea>
      <c:layout/>
      <c:lineChart>
        <c:grouping val="stacked"/>
        <c:varyColors val="0"/>
        <c:ser>
          <c:idx val="0"/>
          <c:order val="0"/>
          <c:tx>
            <c:strRef>
              <c:f>BS!$G$33:$H$33</c:f>
              <c:strCache>
                <c:ptCount val="2"/>
                <c:pt idx="0">
                  <c:v>Other long-term liabilities</c:v>
                </c:pt>
              </c:strCache>
            </c:strRef>
          </c:tx>
          <c:marker>
            <c:symbol val="none"/>
          </c:marker>
          <c:cat>
            <c:numRef>
              <c:f>(BS!$I$3,BS!$J$3)</c:f>
              <c:numCache>
                <c:formatCode>d\-mmm\-yy</c:formatCode>
                <c:ptCount val="2"/>
                <c:pt idx="0">
                  <c:v>43373</c:v>
                </c:pt>
                <c:pt idx="1">
                  <c:v>43767</c:v>
                </c:pt>
              </c:numCache>
            </c:numRef>
          </c:cat>
          <c:val>
            <c:numRef>
              <c:f>BS!$I$33:$J$33</c:f>
              <c:numCache>
                <c:formatCode>0%</c:formatCode>
                <c:ptCount val="2"/>
                <c:pt idx="0">
                  <c:v>0.90504727660141171</c:v>
                </c:pt>
                <c:pt idx="1">
                  <c:v>0.82514316153948597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8AB-427D-85D0-381520FAE1B1}"/>
            </c:ext>
          </c:extLst>
        </c:ser>
        <c:ser>
          <c:idx val="1"/>
          <c:order val="1"/>
          <c:tx>
            <c:strRef>
              <c:f>BS!$G$20</c:f>
              <c:strCache>
                <c:ptCount val="1"/>
                <c:pt idx="0">
                  <c:v>Total Long-Term Assets</c:v>
                </c:pt>
              </c:strCache>
            </c:strRef>
          </c:tx>
          <c:marker>
            <c:symbol val="none"/>
          </c:marker>
          <c:cat>
            <c:numRef>
              <c:f>(BS!$I$3,BS!$J$3)</c:f>
              <c:numCache>
                <c:formatCode>d\-mmm\-yy</c:formatCode>
                <c:ptCount val="2"/>
                <c:pt idx="0">
                  <c:v>43373</c:v>
                </c:pt>
                <c:pt idx="1">
                  <c:v>43767</c:v>
                </c:pt>
              </c:numCache>
            </c:numRef>
          </c:cat>
          <c:val>
            <c:numRef>
              <c:f>(BS!$I$20,BS!$J$20)</c:f>
              <c:numCache>
                <c:formatCode>0%</c:formatCode>
                <c:ptCount val="2"/>
                <c:pt idx="0">
                  <c:v>0.28407214111118451</c:v>
                </c:pt>
                <c:pt idx="1">
                  <c:v>0.49365792429147121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8AB-427D-85D0-381520FAE1B1}"/>
            </c:ext>
          </c:extLst>
        </c:ser>
        <c:ser>
          <c:idx val="2"/>
          <c:order val="2"/>
          <c:tx>
            <c:strRef>
              <c:f>BS!$G$11</c:f>
              <c:strCache>
                <c:ptCount val="1"/>
                <c:pt idx="0">
                  <c:v>Total current assets</c:v>
                </c:pt>
              </c:strCache>
            </c:strRef>
          </c:tx>
          <c:marker>
            <c:symbol val="none"/>
          </c:marker>
          <c:val>
            <c:numRef>
              <c:f>(BS!$I$11,BS!$J$11)</c:f>
              <c:numCache>
                <c:formatCode>0%</c:formatCode>
                <c:ptCount val="2"/>
                <c:pt idx="0">
                  <c:v>1.3648029677858957</c:v>
                </c:pt>
                <c:pt idx="1">
                  <c:v>7.0125298103493966E-2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8AB-427D-85D0-381520FAE1B1}"/>
            </c:ext>
          </c:extLst>
        </c:ser>
        <c:ser>
          <c:idx val="3"/>
          <c:order val="3"/>
          <c:tx>
            <c:strRef>
              <c:f>BS!$G$30</c:f>
              <c:strCache>
                <c:ptCount val="1"/>
                <c:pt idx="0">
                  <c:v>Total current liabilities</c:v>
                </c:pt>
              </c:strCache>
            </c:strRef>
          </c:tx>
          <c:marker>
            <c:symbol val="none"/>
          </c:marker>
          <c:val>
            <c:numRef>
              <c:f>(BS!$I$30,BS!$J$30)</c:f>
              <c:numCache>
                <c:formatCode>0%</c:formatCode>
                <c:ptCount val="2"/>
                <c:pt idx="0">
                  <c:v>0.34674343118440071</c:v>
                </c:pt>
                <c:pt idx="1">
                  <c:v>0.46153481649963279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8AB-427D-85D0-381520FAE1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7230848"/>
        <c:axId val="77232384"/>
      </c:lineChart>
      <c:dateAx>
        <c:axId val="77230848"/>
        <c:scaling>
          <c:orientation val="minMax"/>
        </c:scaling>
        <c:delete val="0"/>
        <c:axPos val="b"/>
        <c:numFmt formatCode="d\-mmm\-yy" sourceLinked="1"/>
        <c:majorTickMark val="out"/>
        <c:minorTickMark val="none"/>
        <c:tickLblPos val="nextTo"/>
        <c:crossAx val="77232384"/>
        <c:crosses val="autoZero"/>
        <c:auto val="1"/>
        <c:lblOffset val="100"/>
        <c:baseTimeUnit val="years"/>
      </c:dateAx>
      <c:valAx>
        <c:axId val="77232384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7723084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Horizontal</a:t>
            </a:r>
            <a:r>
              <a:rPr lang="en-US" baseline="0"/>
              <a:t> Analysis- Revenues on Income Statement</a:t>
            </a:r>
            <a:endParaRPr lang="en-US"/>
          </a:p>
        </c:rich>
      </c:tx>
      <c:overlay val="0"/>
    </c:title>
    <c:autoTitleDeleted val="0"/>
    <c:plotArea>
      <c:layout/>
      <c:lineChart>
        <c:grouping val="stacked"/>
        <c:varyColors val="0"/>
        <c:ser>
          <c:idx val="0"/>
          <c:order val="0"/>
          <c:tx>
            <c:strRef>
              <c:f>IS!$G$5</c:f>
              <c:strCache>
                <c:ptCount val="1"/>
                <c:pt idx="0">
                  <c:v>Company-operated stores</c:v>
                </c:pt>
              </c:strCache>
            </c:strRef>
          </c:tx>
          <c:marker>
            <c:symbol val="none"/>
          </c:marker>
          <c:cat>
            <c:numRef>
              <c:f>(IS!$I$3,IS!$J$3)</c:f>
              <c:numCache>
                <c:formatCode>d\-mmm\-yy</c:formatCode>
                <c:ptCount val="2"/>
                <c:pt idx="0">
                  <c:v>43373</c:v>
                </c:pt>
                <c:pt idx="1">
                  <c:v>43739</c:v>
                </c:pt>
              </c:numCache>
            </c:numRef>
          </c:cat>
          <c:val>
            <c:numRef>
              <c:f>(IS!$I$5,IS!$J$5)</c:f>
              <c:numCache>
                <c:formatCode>0%</c:formatCode>
                <c:ptCount val="2"/>
                <c:pt idx="0">
                  <c:v>0.11555349079639893</c:v>
                </c:pt>
                <c:pt idx="1">
                  <c:v>0.22059748338592808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320-46AA-89A6-0F2EBFC3896A}"/>
            </c:ext>
          </c:extLst>
        </c:ser>
        <c:ser>
          <c:idx val="1"/>
          <c:order val="1"/>
          <c:tx>
            <c:strRef>
              <c:f>IS!$G$6</c:f>
              <c:strCache>
                <c:ptCount val="1"/>
                <c:pt idx="0">
                  <c:v>Licensed stores</c:v>
                </c:pt>
              </c:strCache>
            </c:strRef>
          </c:tx>
          <c:marker>
            <c:symbol val="none"/>
          </c:marker>
          <c:cat>
            <c:numRef>
              <c:f>(IS!$I$3,IS!$J$3)</c:f>
              <c:numCache>
                <c:formatCode>d\-mmm\-yy</c:formatCode>
                <c:ptCount val="2"/>
                <c:pt idx="0">
                  <c:v>43373</c:v>
                </c:pt>
                <c:pt idx="1">
                  <c:v>43739</c:v>
                </c:pt>
              </c:numCache>
            </c:numRef>
          </c:cat>
          <c:val>
            <c:numRef>
              <c:f>(IS!$I$6,IS!$J$6)</c:f>
              <c:numCache>
                <c:formatCode>0%</c:formatCode>
                <c:ptCount val="2"/>
                <c:pt idx="0">
                  <c:v>0.12619957537154983</c:v>
                </c:pt>
                <c:pt idx="1">
                  <c:v>0.2208067940552017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320-46AA-89A6-0F2EBFC3896A}"/>
            </c:ext>
          </c:extLst>
        </c:ser>
        <c:ser>
          <c:idx val="2"/>
          <c:order val="2"/>
          <c:tx>
            <c:strRef>
              <c:f>IS!$G$7</c:f>
              <c:strCache>
                <c:ptCount val="1"/>
                <c:pt idx="0">
                  <c:v>Other</c:v>
                </c:pt>
              </c:strCache>
            </c:strRef>
          </c:tx>
          <c:marker>
            <c:symbol val="none"/>
          </c:marker>
          <c:val>
            <c:numRef>
              <c:f>(IS!$I$7,IS!$J$7)</c:f>
              <c:numCache>
                <c:formatCode>0%</c:formatCode>
                <c:ptCount val="2"/>
                <c:pt idx="0">
                  <c:v>-1.7218932426189195E-3</c:v>
                </c:pt>
                <c:pt idx="1">
                  <c:v>-0.12259039939523754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320-46AA-89A6-0F2EBFC38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7254016"/>
        <c:axId val="86255104"/>
      </c:lineChart>
      <c:dateAx>
        <c:axId val="772540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overlay val="0"/>
        </c:title>
        <c:numFmt formatCode="d\-mmm\-yy" sourceLinked="1"/>
        <c:majorTickMark val="out"/>
        <c:minorTickMark val="none"/>
        <c:tickLblPos val="nextTo"/>
        <c:crossAx val="86255104"/>
        <c:crosses val="autoZero"/>
        <c:auto val="1"/>
        <c:lblOffset val="100"/>
        <c:baseTimeUnit val="years"/>
      </c:dateAx>
      <c:valAx>
        <c:axId val="8625510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%</a:t>
                </a:r>
                <a:r>
                  <a:rPr lang="en-US" baseline="0"/>
                  <a:t> Change</a:t>
                </a:r>
                <a:endParaRPr lang="en-US"/>
              </a:p>
            </c:rich>
          </c:tx>
          <c:overlay val="0"/>
        </c:title>
        <c:numFmt formatCode="0%" sourceLinked="1"/>
        <c:majorTickMark val="out"/>
        <c:minorTickMark val="none"/>
        <c:tickLblPos val="nextTo"/>
        <c:crossAx val="7725401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Horizontal</a:t>
            </a:r>
            <a:r>
              <a:rPr lang="en-US" baseline="0"/>
              <a:t> Analysi- Expenses on Income Statement</a:t>
            </a:r>
            <a:endParaRPr lang="en-US"/>
          </a:p>
        </c:rich>
      </c:tx>
      <c:overlay val="0"/>
    </c:title>
    <c:autoTitleDeleted val="0"/>
    <c:plotArea>
      <c:layout/>
      <c:lineChart>
        <c:grouping val="stacked"/>
        <c:varyColors val="0"/>
        <c:ser>
          <c:idx val="0"/>
          <c:order val="0"/>
          <c:tx>
            <c:strRef>
              <c:f>IS!$G$10</c:f>
              <c:strCache>
                <c:ptCount val="1"/>
                <c:pt idx="0">
                  <c:v>Store operating expenses</c:v>
                </c:pt>
              </c:strCache>
            </c:strRef>
          </c:tx>
          <c:marker>
            <c:symbol val="none"/>
          </c:marker>
          <c:cat>
            <c:numRef>
              <c:f>(IS!$I$3,IS!$J$3)</c:f>
              <c:numCache>
                <c:formatCode>d\-mmm\-yy</c:formatCode>
                <c:ptCount val="2"/>
                <c:pt idx="0">
                  <c:v>43373</c:v>
                </c:pt>
                <c:pt idx="1">
                  <c:v>43739</c:v>
                </c:pt>
              </c:numCache>
            </c:numRef>
          </c:cat>
          <c:val>
            <c:numRef>
              <c:f>(IS!$I$10,IS!$J$10)</c:f>
              <c:numCache>
                <c:formatCode>0%</c:formatCode>
                <c:ptCount val="2"/>
                <c:pt idx="0">
                  <c:v>0.11616233031674221</c:v>
                </c:pt>
                <c:pt idx="1">
                  <c:v>0.23651960784313736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2C-4431-BB00-E9C5A0ADC38B}"/>
            </c:ext>
          </c:extLst>
        </c:ser>
        <c:ser>
          <c:idx val="1"/>
          <c:order val="1"/>
          <c:tx>
            <c:strRef>
              <c:f>IS!$G$11</c:f>
              <c:strCache>
                <c:ptCount val="1"/>
                <c:pt idx="0">
                  <c:v>Other operating expenses</c:v>
                </c:pt>
              </c:strCache>
            </c:strRef>
          </c:tx>
          <c:marker>
            <c:symbol val="none"/>
          </c:marker>
          <c:cat>
            <c:numRef>
              <c:f>(IS!$I$3,IS!$J$3)</c:f>
              <c:numCache>
                <c:formatCode>d\-mmm\-yy</c:formatCode>
                <c:ptCount val="2"/>
                <c:pt idx="0">
                  <c:v>43373</c:v>
                </c:pt>
                <c:pt idx="1">
                  <c:v>43739</c:v>
                </c:pt>
              </c:numCache>
            </c:numRef>
          </c:cat>
          <c:val>
            <c:numRef>
              <c:f>(IS!$I$11,IS!$J$11)</c:f>
              <c:numCache>
                <c:formatCode>0%</c:formatCode>
                <c:ptCount val="2"/>
                <c:pt idx="0">
                  <c:v>7.1235521235521196E-2</c:v>
                </c:pt>
                <c:pt idx="1">
                  <c:v>-0.28378378378378377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92C-4431-BB00-E9C5A0ADC38B}"/>
            </c:ext>
          </c:extLst>
        </c:ser>
        <c:ser>
          <c:idx val="2"/>
          <c:order val="2"/>
          <c:tx>
            <c:strRef>
              <c:f>IS!$G$9</c:f>
              <c:strCache>
                <c:ptCount val="1"/>
                <c:pt idx="0">
                  <c:v>Cost of sales</c:v>
                </c:pt>
              </c:strCache>
            </c:strRef>
          </c:tx>
          <c:marker>
            <c:symbol val="none"/>
          </c:marker>
          <c:cat>
            <c:numRef>
              <c:f>(IS!$I$3,IS!$J$3)</c:f>
              <c:numCache>
                <c:formatCode>d\-mmm\-yy</c:formatCode>
                <c:ptCount val="2"/>
                <c:pt idx="0">
                  <c:v>43373</c:v>
                </c:pt>
                <c:pt idx="1">
                  <c:v>43739</c:v>
                </c:pt>
              </c:numCache>
            </c:numRef>
          </c:cat>
          <c:val>
            <c:numRef>
              <c:f>(IS!$I$9,IS!$J$9)</c:f>
              <c:numCache>
                <c:formatCode>0%</c:formatCode>
                <c:ptCount val="2"/>
                <c:pt idx="0">
                  <c:v>0.12240652155453022</c:v>
                </c:pt>
                <c:pt idx="1">
                  <c:v>0.20678479436157257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92C-4431-BB00-E9C5A0ADC38B}"/>
            </c:ext>
          </c:extLst>
        </c:ser>
        <c:ser>
          <c:idx val="3"/>
          <c:order val="3"/>
          <c:tx>
            <c:strRef>
              <c:f>IS!$G$12</c:f>
              <c:strCache>
                <c:ptCount val="1"/>
                <c:pt idx="0">
                  <c:v>Depreciation and amortization expenses</c:v>
                </c:pt>
              </c:strCache>
            </c:strRef>
          </c:tx>
          <c:marker>
            <c:symbol val="none"/>
          </c:marker>
          <c:cat>
            <c:numRef>
              <c:f>(IS!$I$3,IS!$J$3)</c:f>
              <c:numCache>
                <c:formatCode>d\-mmm\-yy</c:formatCode>
                <c:ptCount val="2"/>
                <c:pt idx="0">
                  <c:v>43373</c:v>
                </c:pt>
                <c:pt idx="1">
                  <c:v>43739</c:v>
                </c:pt>
              </c:numCache>
            </c:numRef>
          </c:cat>
          <c:val>
            <c:numRef>
              <c:f>(IS!$I$12,IS!$J$12)</c:f>
              <c:numCache>
                <c:formatCode>0%</c:formatCode>
                <c:ptCount val="2"/>
                <c:pt idx="0">
                  <c:v>0.2329444334585723</c:v>
                </c:pt>
                <c:pt idx="1">
                  <c:v>0.36177575637729875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92C-4431-BB00-E9C5A0ADC38B}"/>
            </c:ext>
          </c:extLst>
        </c:ser>
        <c:ser>
          <c:idx val="4"/>
          <c:order val="4"/>
          <c:tx>
            <c:strRef>
              <c:f>IS!$G$13</c:f>
              <c:strCache>
                <c:ptCount val="1"/>
                <c:pt idx="0">
                  <c:v>General and administrative expenses</c:v>
                </c:pt>
              </c:strCache>
            </c:strRef>
          </c:tx>
          <c:marker>
            <c:symbol val="none"/>
          </c:marker>
          <c:cat>
            <c:numRef>
              <c:f>(IS!$I$3,IS!$J$3)</c:f>
              <c:numCache>
                <c:formatCode>d\-mmm\-yy</c:formatCode>
                <c:ptCount val="2"/>
                <c:pt idx="0">
                  <c:v>43373</c:v>
                </c:pt>
                <c:pt idx="1">
                  <c:v>43739</c:v>
                </c:pt>
              </c:numCache>
            </c:numRef>
          </c:cat>
          <c:val>
            <c:numRef>
              <c:f>(IS!$I$13,IS!$J$13)</c:f>
              <c:numCache>
                <c:formatCode>0%</c:formatCode>
                <c:ptCount val="2"/>
                <c:pt idx="0">
                  <c:v>0.21286566316387384</c:v>
                </c:pt>
                <c:pt idx="1">
                  <c:v>0.29515762567452414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92C-4431-BB00-E9C5A0ADC38B}"/>
            </c:ext>
          </c:extLst>
        </c:ser>
        <c:ser>
          <c:idx val="5"/>
          <c:order val="5"/>
          <c:tx>
            <c:strRef>
              <c:f>IS!$G$14</c:f>
              <c:strCache>
                <c:ptCount val="1"/>
                <c:pt idx="0">
                  <c:v>Restructuring and impairments</c:v>
                </c:pt>
              </c:strCache>
            </c:strRef>
          </c:tx>
          <c:marker>
            <c:symbol val="none"/>
          </c:marker>
          <c:cat>
            <c:numRef>
              <c:f>(IS!$I$3,IS!$J$3)</c:f>
              <c:numCache>
                <c:formatCode>d\-mmm\-yy</c:formatCode>
                <c:ptCount val="2"/>
                <c:pt idx="0">
                  <c:v>43373</c:v>
                </c:pt>
                <c:pt idx="1">
                  <c:v>43739</c:v>
                </c:pt>
              </c:numCache>
            </c:numRef>
          </c:cat>
          <c:val>
            <c:numRef>
              <c:f>(IS!$I$14,IS!$J$14)</c:f>
              <c:numCache>
                <c:formatCode>0%</c:formatCode>
                <c:ptCount val="2"/>
                <c:pt idx="0">
                  <c:v>0.4618892508143323</c:v>
                </c:pt>
                <c:pt idx="1">
                  <c:v>-0.11530944625407159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92C-4431-BB00-E9C5A0ADC3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6324736"/>
        <c:axId val="86326656"/>
      </c:lineChart>
      <c:dateAx>
        <c:axId val="863247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overlay val="0"/>
        </c:title>
        <c:numFmt formatCode="d\-mmm\-yy" sourceLinked="1"/>
        <c:majorTickMark val="out"/>
        <c:minorTickMark val="none"/>
        <c:tickLblPos val="nextTo"/>
        <c:crossAx val="86326656"/>
        <c:crosses val="autoZero"/>
        <c:auto val="1"/>
        <c:lblOffset val="100"/>
        <c:baseTimeUnit val="years"/>
      </c:dateAx>
      <c:valAx>
        <c:axId val="8632665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%</a:t>
                </a:r>
                <a:r>
                  <a:rPr lang="en-US" baseline="0"/>
                  <a:t> Change</a:t>
                </a:r>
                <a:endParaRPr lang="en-US"/>
              </a:p>
            </c:rich>
          </c:tx>
          <c:overlay val="0"/>
        </c:title>
        <c:numFmt formatCode="0%" sourceLinked="1"/>
        <c:majorTickMark val="out"/>
        <c:minorTickMark val="none"/>
        <c:tickLblPos val="nextTo"/>
        <c:crossAx val="8632473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Vertical</a:t>
            </a:r>
            <a:r>
              <a:rPr lang="en-US" baseline="0"/>
              <a:t> Analysis- Expenses on Income Statement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IS!$M$9</c:f>
              <c:strCache>
                <c:ptCount val="1"/>
                <c:pt idx="0">
                  <c:v>Cost of sales</c:v>
                </c:pt>
              </c:strCache>
            </c:strRef>
          </c:tx>
          <c:invertIfNegative val="0"/>
          <c:cat>
            <c:numRef>
              <c:f>(IS!$N$3,IS!$O$3,IS!$P$3)</c:f>
              <c:numCache>
                <c:formatCode>d\-mmm\-yy</c:formatCode>
                <c:ptCount val="3"/>
                <c:pt idx="0">
                  <c:v>43007</c:v>
                </c:pt>
                <c:pt idx="1">
                  <c:v>43373</c:v>
                </c:pt>
                <c:pt idx="2">
                  <c:v>43739</c:v>
                </c:pt>
              </c:numCache>
            </c:numRef>
          </c:cat>
          <c:val>
            <c:numRef>
              <c:f>IS!$N$9:$P$9</c:f>
              <c:numCache>
                <c:formatCode>0%</c:formatCode>
                <c:ptCount val="3"/>
                <c:pt idx="0">
                  <c:v>0.37899536031324593</c:v>
                </c:pt>
                <c:pt idx="1">
                  <c:v>0.37519751719700623</c:v>
                </c:pt>
                <c:pt idx="2">
                  <c:v>0.37516003994949115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C6-4F35-B32B-45495784A8F1}"/>
            </c:ext>
          </c:extLst>
        </c:ser>
        <c:ser>
          <c:idx val="1"/>
          <c:order val="1"/>
          <c:tx>
            <c:strRef>
              <c:f>IS!$M$10</c:f>
              <c:strCache>
                <c:ptCount val="1"/>
                <c:pt idx="0">
                  <c:v>Store operating expenses</c:v>
                </c:pt>
              </c:strCache>
            </c:strRef>
          </c:tx>
          <c:invertIfNegative val="0"/>
          <c:cat>
            <c:numRef>
              <c:f>(IS!$N$3,IS!$O$3,IS!$P$3)</c:f>
              <c:numCache>
                <c:formatCode>d\-mmm\-yy</c:formatCode>
                <c:ptCount val="3"/>
                <c:pt idx="0">
                  <c:v>43007</c:v>
                </c:pt>
                <c:pt idx="1">
                  <c:v>43373</c:v>
                </c:pt>
                <c:pt idx="2">
                  <c:v>43739</c:v>
                </c:pt>
              </c:numCache>
            </c:numRef>
          </c:cat>
          <c:val>
            <c:numRef>
              <c:f>IS!$N$10:$P$10</c:f>
              <c:numCache>
                <c:formatCode>0%</c:formatCode>
                <c:ptCount val="3"/>
                <c:pt idx="0">
                  <c:v>0.45519349907474455</c:v>
                </c:pt>
                <c:pt idx="1">
                  <c:v>0.4481251241874592</c:v>
                </c:pt>
                <c:pt idx="2">
                  <c:v>0.46168940590530916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C6-4F35-B32B-45495784A8F1}"/>
            </c:ext>
          </c:extLst>
        </c:ser>
        <c:ser>
          <c:idx val="2"/>
          <c:order val="2"/>
          <c:tx>
            <c:strRef>
              <c:f>IS!$M$11</c:f>
              <c:strCache>
                <c:ptCount val="1"/>
                <c:pt idx="0">
                  <c:v>Other operating expenses</c:v>
                </c:pt>
              </c:strCache>
            </c:strRef>
          </c:tx>
          <c:invertIfNegative val="0"/>
          <c:cat>
            <c:numRef>
              <c:f>(IS!$N$3,IS!$O$3,IS!$P$3)</c:f>
              <c:numCache>
                <c:formatCode>d\-mmm\-yy</c:formatCode>
                <c:ptCount val="3"/>
                <c:pt idx="0">
                  <c:v>43007</c:v>
                </c:pt>
                <c:pt idx="1">
                  <c:v>43373</c:v>
                </c:pt>
                <c:pt idx="2">
                  <c:v>43739</c:v>
                </c:pt>
              </c:numCache>
            </c:numRef>
          </c:cat>
          <c:val>
            <c:numRef>
              <c:f>IS!$N$11:$P$11</c:f>
              <c:numCache>
                <c:formatCode>0%</c:formatCode>
                <c:ptCount val="3"/>
                <c:pt idx="0">
                  <c:v>2.7784482527422424E-2</c:v>
                </c:pt>
                <c:pt idx="1">
                  <c:v>2.6252046136232457E-2</c:v>
                </c:pt>
                <c:pt idx="2">
                  <c:v>1.6322974917175201E-2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6C6-4F35-B32B-45495784A8F1}"/>
            </c:ext>
          </c:extLst>
        </c:ser>
        <c:ser>
          <c:idx val="3"/>
          <c:order val="3"/>
          <c:tx>
            <c:strRef>
              <c:f>IS!$M$12</c:f>
              <c:strCache>
                <c:ptCount val="1"/>
                <c:pt idx="0">
                  <c:v>Depreciation and amortization expenses</c:v>
                </c:pt>
              </c:strCache>
            </c:strRef>
          </c:tx>
          <c:invertIfNegative val="0"/>
          <c:cat>
            <c:numRef>
              <c:f>(IS!$N$3,IS!$O$3,IS!$P$3)</c:f>
              <c:numCache>
                <c:formatCode>d\-mmm\-yy</c:formatCode>
                <c:ptCount val="3"/>
                <c:pt idx="0">
                  <c:v>43007</c:v>
                </c:pt>
                <c:pt idx="1">
                  <c:v>43373</c:v>
                </c:pt>
                <c:pt idx="2">
                  <c:v>43739</c:v>
                </c:pt>
              </c:numCache>
            </c:numRef>
          </c:cat>
          <c:val>
            <c:numRef>
              <c:f>IS!$N$12:$P$12</c:f>
              <c:numCache>
                <c:formatCode>0%</c:formatCode>
                <c:ptCount val="3"/>
                <c:pt idx="0">
                  <c:v>5.4249470324778074E-2</c:v>
                </c:pt>
                <c:pt idx="1">
                  <c:v>5.8994956806418947E-2</c:v>
                </c:pt>
                <c:pt idx="2">
                  <c:v>6.0597394483626423E-2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6C6-4F35-B32B-45495784A8F1}"/>
            </c:ext>
          </c:extLst>
        </c:ser>
        <c:ser>
          <c:idx val="4"/>
          <c:order val="4"/>
          <c:tx>
            <c:strRef>
              <c:f>IS!$M$13</c:f>
              <c:strCache>
                <c:ptCount val="1"/>
                <c:pt idx="0">
                  <c:v>General and administrative expenses</c:v>
                </c:pt>
              </c:strCache>
            </c:strRef>
          </c:tx>
          <c:invertIfNegative val="0"/>
          <c:cat>
            <c:numRef>
              <c:f>(IS!$N$3,IS!$O$3,IS!$P$3)</c:f>
              <c:numCache>
                <c:formatCode>d\-mmm\-yy</c:formatCode>
                <c:ptCount val="3"/>
                <c:pt idx="0">
                  <c:v>43007</c:v>
                </c:pt>
                <c:pt idx="1">
                  <c:v>43373</c:v>
                </c:pt>
                <c:pt idx="2">
                  <c:v>43739</c:v>
                </c:pt>
              </c:numCache>
            </c:numRef>
          </c:cat>
          <c:val>
            <c:numRef>
              <c:f>IS!$N$13:$P$13</c:f>
              <c:numCache>
                <c:formatCode>0%</c:formatCode>
                <c:ptCount val="3"/>
                <c:pt idx="0">
                  <c:v>7.5543755196180978E-2</c:v>
                </c:pt>
                <c:pt idx="1">
                  <c:v>8.0814102018223616E-2</c:v>
                </c:pt>
                <c:pt idx="2">
                  <c:v>8.0255359963394293E-2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6C6-4F35-B32B-45495784A8F1}"/>
            </c:ext>
          </c:extLst>
        </c:ser>
        <c:ser>
          <c:idx val="5"/>
          <c:order val="5"/>
          <c:tx>
            <c:strRef>
              <c:f>IS!$M$14</c:f>
              <c:strCache>
                <c:ptCount val="1"/>
                <c:pt idx="0">
                  <c:v>Restructuring and impairments</c:v>
                </c:pt>
              </c:strCache>
            </c:strRef>
          </c:tx>
          <c:invertIfNegative val="0"/>
          <c:cat>
            <c:numRef>
              <c:f>(IS!$N$3,IS!$O$3,IS!$P$3)</c:f>
              <c:numCache>
                <c:formatCode>d\-mmm\-yy</c:formatCode>
                <c:ptCount val="3"/>
                <c:pt idx="0">
                  <c:v>43007</c:v>
                </c:pt>
                <c:pt idx="1">
                  <c:v>43373</c:v>
                </c:pt>
                <c:pt idx="2">
                  <c:v>43739</c:v>
                </c:pt>
              </c:numCache>
            </c:numRef>
          </c:cat>
          <c:val>
            <c:numRef>
              <c:f>IS!$N$14:$P$14</c:f>
              <c:numCache>
                <c:formatCode>0%</c:formatCode>
                <c:ptCount val="3"/>
                <c:pt idx="0">
                  <c:v>8.2334325636280736E-3</c:v>
                </c:pt>
                <c:pt idx="1">
                  <c:v>1.0616253654659513E-2</c:v>
                </c:pt>
                <c:pt idx="2">
                  <c:v>5.9748247810037531E-3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6C6-4F35-B32B-45495784A8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6367616"/>
        <c:axId val="86382080"/>
      </c:barChart>
      <c:dateAx>
        <c:axId val="863676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overlay val="0"/>
        </c:title>
        <c:numFmt formatCode="d\-mmm\-yy" sourceLinked="1"/>
        <c:majorTickMark val="out"/>
        <c:minorTickMark val="none"/>
        <c:tickLblPos val="nextTo"/>
        <c:crossAx val="86382080"/>
        <c:crosses val="autoZero"/>
        <c:auto val="1"/>
        <c:lblOffset val="100"/>
        <c:baseTimeUnit val="years"/>
      </c:dateAx>
      <c:valAx>
        <c:axId val="8638208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%</a:t>
                </a:r>
                <a:r>
                  <a:rPr lang="en-US" baseline="0"/>
                  <a:t> Change</a:t>
                </a:r>
                <a:endParaRPr lang="en-US"/>
              </a:p>
            </c:rich>
          </c:tx>
          <c:overlay val="0"/>
        </c:title>
        <c:numFmt formatCode="0%" sourceLinked="1"/>
        <c:majorTickMark val="out"/>
        <c:minorTickMark val="none"/>
        <c:tickLblPos val="nextTo"/>
        <c:crossAx val="8636761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Liquidity</a:t>
            </a:r>
            <a:r>
              <a:rPr lang="en-US" baseline="0"/>
              <a:t> Ratios</a:t>
            </a:r>
            <a:endParaRPr lang="en-US"/>
          </a:p>
        </c:rich>
      </c:tx>
      <c:overlay val="0"/>
    </c:title>
    <c:autoTitleDeleted val="0"/>
    <c:plotArea>
      <c:layout/>
      <c:lineChart>
        <c:grouping val="stacked"/>
        <c:varyColors val="0"/>
        <c:ser>
          <c:idx val="0"/>
          <c:order val="0"/>
          <c:tx>
            <c:strRef>
              <c:f>Ratios!$A$5</c:f>
              <c:strCache>
                <c:ptCount val="1"/>
                <c:pt idx="0">
                  <c:v>current Ratio</c:v>
                </c:pt>
              </c:strCache>
            </c:strRef>
          </c:tx>
          <c:marker>
            <c:symbol val="none"/>
          </c:marker>
          <c:cat>
            <c:numRef>
              <c:f>(Ratios!$B$2,Ratios!$C$2,Ratios!$D$2)</c:f>
              <c:numCache>
                <c:formatCode>General</c:formatCode>
                <c:ptCount val="3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</c:numCache>
            </c:numRef>
          </c:cat>
          <c:val>
            <c:numRef>
              <c:f>(Ratios!$B$5,Ratios!$C$5,Ratios!$D$5)</c:f>
              <c:numCache>
                <c:formatCode>General</c:formatCode>
                <c:ptCount val="3"/>
                <c:pt idx="0">
                  <c:v>1.2517828796171251</c:v>
                </c:pt>
                <c:pt idx="1">
                  <c:v>2.1980577741810636</c:v>
                </c:pt>
                <c:pt idx="2">
                  <c:v>0.91654643604000841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890-4736-AB03-099F295E6D15}"/>
            </c:ext>
          </c:extLst>
        </c:ser>
        <c:ser>
          <c:idx val="1"/>
          <c:order val="1"/>
          <c:marker>
            <c:symbol val="none"/>
          </c:marker>
          <c:cat>
            <c:numRef>
              <c:f>(Ratios!$B$2,Ratios!$C$2,Ratios!$D$2)</c:f>
              <c:numCache>
                <c:formatCode>General</c:formatCode>
                <c:ptCount val="3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</c:numCache>
            </c:numRef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2890-4736-AB03-099F295E6D15}"/>
            </c:ext>
          </c:extLst>
        </c:ser>
        <c:ser>
          <c:idx val="2"/>
          <c:order val="2"/>
          <c:tx>
            <c:strRef>
              <c:f>Ratios!$A$6</c:f>
              <c:strCache>
                <c:ptCount val="1"/>
                <c:pt idx="0">
                  <c:v>Acid Ratio</c:v>
                </c:pt>
              </c:strCache>
            </c:strRef>
          </c:tx>
          <c:marker>
            <c:symbol val="none"/>
          </c:marker>
          <c:cat>
            <c:numRef>
              <c:f>(Ratios!$B$2,Ratios!$C$2,Ratios!$D$2)</c:f>
              <c:numCache>
                <c:formatCode>General</c:formatCode>
                <c:ptCount val="3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</c:numCache>
            </c:numRef>
          </c:cat>
          <c:val>
            <c:numRef>
              <c:f>(Ratios!$B$6,Ratios!$C$6,Ratios!$D$6)</c:f>
              <c:numCache>
                <c:formatCode>General</c:formatCode>
                <c:ptCount val="3"/>
                <c:pt idx="0">
                  <c:v>0.84613926599853118</c:v>
                </c:pt>
                <c:pt idx="1">
                  <c:v>1.6943281376446993</c:v>
                </c:pt>
                <c:pt idx="2">
                  <c:v>0.58947590254024351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890-4736-AB03-099F295E6D15}"/>
            </c:ext>
          </c:extLst>
        </c:ser>
        <c:ser>
          <c:idx val="3"/>
          <c:order val="3"/>
          <c:tx>
            <c:strRef>
              <c:f>Ratios!$A$9</c:f>
              <c:strCache>
                <c:ptCount val="1"/>
                <c:pt idx="0">
                  <c:v>Cash Debt Coverage Ratio</c:v>
                </c:pt>
              </c:strCache>
            </c:strRef>
          </c:tx>
          <c:marker>
            <c:symbol val="none"/>
          </c:marker>
          <c:cat>
            <c:numRef>
              <c:f>(Ratios!$B$2,Ratios!$C$2,Ratios!$D$2)</c:f>
              <c:numCache>
                <c:formatCode>General</c:formatCode>
                <c:ptCount val="3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</c:numCache>
            </c:numRef>
          </c:cat>
          <c:val>
            <c:numRef>
              <c:f>(Ratios!$B$9,Ratios!$C$9,Ratios!$D$9)</c:f>
              <c:numCache>
                <c:formatCode>General</c:formatCode>
                <c:ptCount val="3"/>
                <c:pt idx="0">
                  <c:v>0.68351221361385561</c:v>
                </c:pt>
                <c:pt idx="1">
                  <c:v>0.79483480524963934</c:v>
                </c:pt>
                <c:pt idx="2">
                  <c:v>0.58271596932903202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890-4736-AB03-099F295E6D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6417408"/>
        <c:axId val="86419328"/>
      </c:lineChart>
      <c:catAx>
        <c:axId val="864174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Yera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86419328"/>
        <c:crosses val="autoZero"/>
        <c:auto val="1"/>
        <c:lblAlgn val="ctr"/>
        <c:lblOffset val="100"/>
        <c:noMultiLvlLbl val="0"/>
      </c:catAx>
      <c:valAx>
        <c:axId val="8641932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Change</a:t>
                </a:r>
                <a:r>
                  <a:rPr lang="en-US" baseline="0"/>
                  <a:t> in Ratios</a:t>
                </a:r>
                <a:endParaRPr 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86417408"/>
        <c:crosses val="autoZero"/>
        <c:crossBetween val="between"/>
      </c:valAx>
    </c:plotArea>
    <c:legend>
      <c:legendPos val="r"/>
      <c:legendEntry>
        <c:idx val="2"/>
        <c:delete val="1"/>
      </c:legendEntry>
      <c:overlay val="0"/>
    </c:legend>
    <c:plotVisOnly val="1"/>
    <c:dispBlanksAs val="zero"/>
    <c:showDLblsOverMax val="0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Liquidity</a:t>
            </a:r>
            <a:r>
              <a:rPr lang="en-US" baseline="0"/>
              <a:t> Ratios</a:t>
            </a:r>
            <a:endParaRPr lang="en-US"/>
          </a:p>
        </c:rich>
      </c:tx>
      <c:overlay val="0"/>
    </c:title>
    <c:autoTitleDeleted val="0"/>
    <c:plotArea>
      <c:layout/>
      <c:lineChart>
        <c:grouping val="stacked"/>
        <c:varyColors val="0"/>
        <c:ser>
          <c:idx val="0"/>
          <c:order val="0"/>
          <c:tx>
            <c:strRef>
              <c:f>Ratios!$A$7</c:f>
              <c:strCache>
                <c:ptCount val="1"/>
                <c:pt idx="0">
                  <c:v>Inventory Turnover Ratio</c:v>
                </c:pt>
              </c:strCache>
            </c:strRef>
          </c:tx>
          <c:marker>
            <c:symbol val="none"/>
          </c:marker>
          <c:cat>
            <c:numRef>
              <c:f>(Ratios!$C$2,Ratios!$D$2)</c:f>
              <c:numCache>
                <c:formatCode>General</c:formatCode>
                <c:ptCount val="2"/>
                <c:pt idx="0">
                  <c:v>2018</c:v>
                </c:pt>
                <c:pt idx="1">
                  <c:v>2019</c:v>
                </c:pt>
              </c:numCache>
            </c:numRef>
          </c:cat>
          <c:val>
            <c:numRef>
              <c:f>(Ratios!$C$7,Ratios!$D$7)</c:f>
              <c:numCache>
                <c:formatCode>General</c:formatCode>
                <c:ptCount val="2"/>
                <c:pt idx="0">
                  <c:v>5.7333815290077714</c:v>
                </c:pt>
                <c:pt idx="1">
                  <c:v>5.8206082118843643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99-4496-8B9F-C5869CCA7B3A}"/>
            </c:ext>
          </c:extLst>
        </c:ser>
        <c:ser>
          <c:idx val="1"/>
          <c:order val="1"/>
          <c:tx>
            <c:strRef>
              <c:f>Ratios!$A$8</c:f>
              <c:strCache>
                <c:ptCount val="1"/>
                <c:pt idx="0">
                  <c:v>Receivable Turnover Ratio</c:v>
                </c:pt>
              </c:strCache>
            </c:strRef>
          </c:tx>
          <c:marker>
            <c:symbol val="none"/>
          </c:marker>
          <c:cat>
            <c:numRef>
              <c:f>(Ratios!$C$2,Ratios!$D$2)</c:f>
              <c:numCache>
                <c:formatCode>General</c:formatCode>
                <c:ptCount val="2"/>
                <c:pt idx="0">
                  <c:v>2018</c:v>
                </c:pt>
                <c:pt idx="1">
                  <c:v>2019</c:v>
                </c:pt>
              </c:numCache>
            </c:numRef>
          </c:cat>
          <c:val>
            <c:numRef>
              <c:f>(Ratios!$C$8,Ratios!$D$8)</c:f>
              <c:numCache>
                <c:formatCode>General</c:formatCode>
                <c:ptCount val="2"/>
                <c:pt idx="0">
                  <c:v>31.620722737448034</c:v>
                </c:pt>
                <c:pt idx="1">
                  <c:v>33.719519175729815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C99-4496-8B9F-C5869CCA7B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6449152"/>
        <c:axId val="86467712"/>
      </c:lineChart>
      <c:catAx>
        <c:axId val="864491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86467712"/>
        <c:crosses val="autoZero"/>
        <c:auto val="1"/>
        <c:lblAlgn val="ctr"/>
        <c:lblOffset val="100"/>
        <c:noMultiLvlLbl val="0"/>
      </c:catAx>
      <c:valAx>
        <c:axId val="8646771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Change</a:t>
                </a:r>
                <a:r>
                  <a:rPr lang="en-US" baseline="0"/>
                  <a:t> in Ratios</a:t>
                </a:r>
                <a:endParaRPr 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8644915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Solvency Ratios</a:t>
            </a:r>
          </a:p>
        </c:rich>
      </c:tx>
      <c:overlay val="0"/>
    </c:title>
    <c:autoTitleDeleted val="0"/>
    <c:plotArea>
      <c:layout/>
      <c:lineChart>
        <c:grouping val="stacked"/>
        <c:varyColors val="0"/>
        <c:ser>
          <c:idx val="0"/>
          <c:order val="0"/>
          <c:tx>
            <c:strRef>
              <c:f>Ratios!$A$12</c:f>
              <c:strCache>
                <c:ptCount val="1"/>
                <c:pt idx="0">
                  <c:v>Debt Coverag Ratio</c:v>
                </c:pt>
              </c:strCache>
            </c:strRef>
          </c:tx>
          <c:marker>
            <c:symbol val="none"/>
          </c:marker>
          <c:cat>
            <c:numRef>
              <c:f>(Ratios!$B$2,Ratios!$C$2,Ratios!$D$2)</c:f>
              <c:numCache>
                <c:formatCode>General</c:formatCode>
                <c:ptCount val="3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</c:numCache>
            </c:numRef>
          </c:cat>
          <c:val>
            <c:numRef>
              <c:f>(Ratios!$B$12,Ratios!$C$12,Ratios!$D$12)</c:f>
              <c:numCache>
                <c:formatCode>General</c:formatCode>
                <c:ptCount val="3"/>
                <c:pt idx="0">
                  <c:v>0.32383314998989737</c:v>
                </c:pt>
                <c:pt idx="1">
                  <c:v>0.19660061095010575</c:v>
                </c:pt>
                <c:pt idx="2">
                  <c:v>0.1412383205111078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710-44DF-9701-6942D6E8F17B}"/>
            </c:ext>
          </c:extLst>
        </c:ser>
        <c:ser>
          <c:idx val="1"/>
          <c:order val="1"/>
          <c:tx>
            <c:strRef>
              <c:f>Ratios!$A$13</c:f>
              <c:strCache>
                <c:ptCount val="1"/>
                <c:pt idx="0">
                  <c:v>Total Liabilities to Total Assets</c:v>
                </c:pt>
              </c:strCache>
            </c:strRef>
          </c:tx>
          <c:marker>
            <c:symbol val="none"/>
          </c:marker>
          <c:cat>
            <c:numRef>
              <c:f>(Ratios!$B$2,Ratios!$C$2,Ratios!$D$2)</c:f>
              <c:numCache>
                <c:formatCode>General</c:formatCode>
                <c:ptCount val="3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</c:numCache>
            </c:numRef>
          </c:cat>
          <c:val>
            <c:numRef>
              <c:f>(Ratios!$B$13,Ratios!$C$13,Ratios!$D$13)</c:f>
              <c:numCache>
                <c:formatCode>General</c:formatCode>
                <c:ptCount val="3"/>
                <c:pt idx="0">
                  <c:v>0.62013420950047338</c:v>
                </c:pt>
                <c:pt idx="1">
                  <c:v>0.95132552863837316</c:v>
                </c:pt>
                <c:pt idx="2">
                  <c:v>1.3242002955316448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710-44DF-9701-6942D6E8F1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6640512"/>
        <c:axId val="86650880"/>
      </c:lineChart>
      <c:catAx>
        <c:axId val="866405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86650880"/>
        <c:crosses val="autoZero"/>
        <c:auto val="1"/>
        <c:lblAlgn val="ctr"/>
        <c:lblOffset val="100"/>
        <c:noMultiLvlLbl val="0"/>
      </c:catAx>
      <c:valAx>
        <c:axId val="8665088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Changes</a:t>
                </a:r>
                <a:r>
                  <a:rPr lang="en-US" baseline="0"/>
                  <a:t> in Ratio</a:t>
                </a:r>
                <a:endParaRPr 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866405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Profitability</a:t>
            </a:r>
            <a:r>
              <a:rPr lang="en-US" baseline="0"/>
              <a:t> Ratios</a:t>
            </a:r>
            <a:endParaRPr lang="en-US"/>
          </a:p>
        </c:rich>
      </c:tx>
      <c:overlay val="0"/>
    </c:title>
    <c:autoTitleDeleted val="0"/>
    <c:plotArea>
      <c:layout/>
      <c:lineChart>
        <c:grouping val="stacked"/>
        <c:varyColors val="0"/>
        <c:ser>
          <c:idx val="0"/>
          <c:order val="0"/>
          <c:tx>
            <c:strRef>
              <c:f>Ratios!$A$16</c:f>
              <c:strCache>
                <c:ptCount val="1"/>
                <c:pt idx="0">
                  <c:v>Profit Margin</c:v>
                </c:pt>
              </c:strCache>
            </c:strRef>
          </c:tx>
          <c:marker>
            <c:symbol val="none"/>
          </c:marker>
          <c:cat>
            <c:numRef>
              <c:f>(Ratios!$B$2,Ratios!$C$2,Ratios!$D$2)</c:f>
              <c:numCache>
                <c:formatCode>General</c:formatCode>
                <c:ptCount val="3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</c:numCache>
            </c:numRef>
          </c:cat>
          <c:val>
            <c:numRef>
              <c:f>(Ratios!$B$16,Ratios!$C$16,Ratios!$D$16)</c:f>
              <c:numCache>
                <c:formatCode>General</c:formatCode>
                <c:ptCount val="3"/>
                <c:pt idx="0">
                  <c:v>0.12885718369753604</c:v>
                </c:pt>
                <c:pt idx="1">
                  <c:v>0.22323671595299258</c:v>
                </c:pt>
                <c:pt idx="2">
                  <c:v>0.13577480515757151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1B-4DAA-98D9-D0BB1A6BFC71}"/>
            </c:ext>
          </c:extLst>
        </c:ser>
        <c:ser>
          <c:idx val="1"/>
          <c:order val="1"/>
          <c:tx>
            <c:strRef>
              <c:f>Ratios!$A$18</c:f>
              <c:strCache>
                <c:ptCount val="1"/>
                <c:pt idx="0">
                  <c:v>Asset Turnover</c:v>
                </c:pt>
              </c:strCache>
            </c:strRef>
          </c:tx>
          <c:marker>
            <c:symbol val="none"/>
          </c:marker>
          <c:cat>
            <c:numRef>
              <c:f>(Ratios!$B$2,Ratios!$C$2,Ratios!$D$2)</c:f>
              <c:numCache>
                <c:formatCode>General</c:formatCode>
                <c:ptCount val="3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</c:numCache>
            </c:numRef>
          </c:cat>
          <c:val>
            <c:numRef>
              <c:f>(Ratios!$B$18,Ratios!$C$18,Ratios!$D$18)</c:f>
              <c:numCache>
                <c:formatCode>General</c:formatCode>
                <c:ptCount val="3"/>
                <c:pt idx="0">
                  <c:v>1.5583616416996156</c:v>
                </c:pt>
                <c:pt idx="1">
                  <c:v>1.0233105926379757</c:v>
                </c:pt>
                <c:pt idx="2">
                  <c:v>1.3792482673937023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71B-4DAA-98D9-D0BB1A6BFC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6688512"/>
        <c:axId val="86690432"/>
      </c:lineChart>
      <c:catAx>
        <c:axId val="866885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86690432"/>
        <c:crosses val="autoZero"/>
        <c:auto val="1"/>
        <c:lblAlgn val="ctr"/>
        <c:lblOffset val="100"/>
        <c:noMultiLvlLbl val="0"/>
      </c:catAx>
      <c:valAx>
        <c:axId val="8669043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Change inRatio</a:t>
                </a:r>
                <a:r>
                  <a:rPr lang="en-US" baseline="0"/>
                  <a:t> </a:t>
                </a:r>
                <a:endParaRPr 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866885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Profitability</a:t>
            </a:r>
            <a:r>
              <a:rPr lang="en-US" baseline="0"/>
              <a:t> Ratio</a:t>
            </a:r>
            <a:endParaRPr lang="en-US"/>
          </a:p>
        </c:rich>
      </c:tx>
      <c:overlay val="0"/>
    </c:title>
    <c:autoTitleDeleted val="0"/>
    <c:plotArea>
      <c:layout/>
      <c:lineChart>
        <c:grouping val="stacked"/>
        <c:varyColors val="0"/>
        <c:ser>
          <c:idx val="0"/>
          <c:order val="0"/>
          <c:tx>
            <c:strRef>
              <c:f>Ratios!$A$17</c:f>
              <c:strCache>
                <c:ptCount val="1"/>
                <c:pt idx="0">
                  <c:v>Return on Asset</c:v>
                </c:pt>
              </c:strCache>
            </c:strRef>
          </c:tx>
          <c:marker>
            <c:symbol val="none"/>
          </c:marker>
          <c:cat>
            <c:numRef>
              <c:f>(Ratios!$C$2,Ratios!$D$2)</c:f>
              <c:numCache>
                <c:formatCode>General</c:formatCode>
                <c:ptCount val="2"/>
                <c:pt idx="0">
                  <c:v>2018</c:v>
                </c:pt>
                <c:pt idx="1">
                  <c:v>2019</c:v>
                </c:pt>
              </c:numCache>
            </c:numRef>
          </c:cat>
          <c:val>
            <c:numRef>
              <c:f>(Ratios!$C$17,Ratios!$D$17)</c:f>
              <c:numCache>
                <c:formatCode>General</c:formatCode>
                <c:ptCount val="2"/>
                <c:pt idx="0">
                  <c:v>0.20161466175172629</c:v>
                </c:pt>
                <c:pt idx="1">
                  <c:v>0.18802563629656954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943-4B70-86C9-374CF8FF57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6702720"/>
        <c:axId val="86782720"/>
      </c:lineChart>
      <c:catAx>
        <c:axId val="867027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86782720"/>
        <c:crosses val="autoZero"/>
        <c:auto val="1"/>
        <c:lblAlgn val="ctr"/>
        <c:lblOffset val="100"/>
        <c:noMultiLvlLbl val="0"/>
      </c:catAx>
      <c:valAx>
        <c:axId val="8678272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Change in Ratio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8670272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51707</xdr:colOff>
      <xdr:row>41</xdr:row>
      <xdr:rowOff>153320</xdr:rowOff>
    </xdr:from>
    <xdr:ext cx="1028700" cy="38100"/>
    <xdr:grpSp>
      <xdr:nvGrpSpPr>
        <xdr:cNvPr id="14" name="Group 2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GrpSpPr/>
      </xdr:nvGrpSpPr>
      <xdr:grpSpPr>
        <a:xfrm>
          <a:off x="4642757" y="8354345"/>
          <a:ext cx="1028700" cy="38100"/>
          <a:chOff x="0" y="0"/>
          <a:chExt cx="1028700" cy="38100"/>
        </a:xfrm>
      </xdr:grpSpPr>
      <xdr:sp macro="" textlink="">
        <xdr:nvSpPr>
          <xdr:cNvPr id="15" name="Shape 3">
            <a:extLst>
              <a:ext uri="{FF2B5EF4-FFF2-40B4-BE49-F238E27FC236}">
                <a16:creationId xmlns:a16="http://schemas.microsoft.com/office/drawing/2014/main" id="{00000000-0008-0000-0100-00000F000000}"/>
              </a:ext>
            </a:extLst>
          </xdr:cNvPr>
          <xdr:cNvSpPr/>
        </xdr:nvSpPr>
        <xdr:spPr>
          <a:xfrm>
            <a:off x="0" y="6350"/>
            <a:ext cx="1028700" cy="0"/>
          </a:xfrm>
          <a:custGeom>
            <a:avLst/>
            <a:gdLst/>
            <a:ahLst/>
            <a:cxnLst/>
            <a:rect l="0" t="0" r="0" b="0"/>
            <a:pathLst>
              <a:path w="1028700">
                <a:moveTo>
                  <a:pt x="1028700" y="0"/>
                </a:moveTo>
                <a:lnTo>
                  <a:pt x="0" y="0"/>
                </a:lnTo>
              </a:path>
            </a:pathLst>
          </a:custGeom>
          <a:ln w="12700">
            <a:solidFill>
              <a:srgbClr val="231F20"/>
            </a:solidFill>
          </a:ln>
        </xdr:spPr>
      </xdr:sp>
      <xdr:sp macro="" textlink="">
        <xdr:nvSpPr>
          <xdr:cNvPr id="16" name="Shape 4">
            <a:extLst>
              <a:ext uri="{FF2B5EF4-FFF2-40B4-BE49-F238E27FC236}">
                <a16:creationId xmlns:a16="http://schemas.microsoft.com/office/drawing/2014/main" id="{00000000-0008-0000-0100-000010000000}"/>
              </a:ext>
            </a:extLst>
          </xdr:cNvPr>
          <xdr:cNvSpPr/>
        </xdr:nvSpPr>
        <xdr:spPr>
          <a:xfrm>
            <a:off x="0" y="31750"/>
            <a:ext cx="1028700" cy="0"/>
          </a:xfrm>
          <a:custGeom>
            <a:avLst/>
            <a:gdLst/>
            <a:ahLst/>
            <a:cxnLst/>
            <a:rect l="0" t="0" r="0" b="0"/>
            <a:pathLst>
              <a:path w="1028700">
                <a:moveTo>
                  <a:pt x="1028700" y="0"/>
                </a:moveTo>
                <a:lnTo>
                  <a:pt x="0" y="0"/>
                </a:lnTo>
              </a:path>
            </a:pathLst>
          </a:custGeom>
          <a:ln w="12700">
            <a:solidFill>
              <a:srgbClr val="231F20"/>
            </a:solidFill>
          </a:ln>
        </xdr:spPr>
      </xdr:sp>
    </xdr:grpSp>
    <xdr:clientData/>
  </xdr:oneCellAnchor>
  <xdr:oneCellAnchor>
    <xdr:from>
      <xdr:col>7</xdr:col>
      <xdr:colOff>0</xdr:colOff>
      <xdr:row>41</xdr:row>
      <xdr:rowOff>153320</xdr:rowOff>
    </xdr:from>
    <xdr:ext cx="1041400" cy="38100"/>
    <xdr:grpSp>
      <xdr:nvGrpSpPr>
        <xdr:cNvPr id="17" name="Group 5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GrpSpPr/>
      </xdr:nvGrpSpPr>
      <xdr:grpSpPr>
        <a:xfrm>
          <a:off x="5705475" y="8354345"/>
          <a:ext cx="1041400" cy="38100"/>
          <a:chOff x="0" y="0"/>
          <a:chExt cx="1041400" cy="38100"/>
        </a:xfrm>
      </xdr:grpSpPr>
      <xdr:sp macro="" textlink="">
        <xdr:nvSpPr>
          <xdr:cNvPr id="18" name="Shape 6">
            <a:extLst>
              <a:ext uri="{FF2B5EF4-FFF2-40B4-BE49-F238E27FC236}">
                <a16:creationId xmlns:a16="http://schemas.microsoft.com/office/drawing/2014/main" id="{00000000-0008-0000-0100-000012000000}"/>
              </a:ext>
            </a:extLst>
          </xdr:cNvPr>
          <xdr:cNvSpPr/>
        </xdr:nvSpPr>
        <xdr:spPr>
          <a:xfrm>
            <a:off x="0" y="6350"/>
            <a:ext cx="1041400" cy="0"/>
          </a:xfrm>
          <a:custGeom>
            <a:avLst/>
            <a:gdLst/>
            <a:ahLst/>
            <a:cxnLst/>
            <a:rect l="0" t="0" r="0" b="0"/>
            <a:pathLst>
              <a:path w="1041400">
                <a:moveTo>
                  <a:pt x="1041400" y="0"/>
                </a:moveTo>
                <a:lnTo>
                  <a:pt x="0" y="0"/>
                </a:lnTo>
              </a:path>
            </a:pathLst>
          </a:custGeom>
          <a:ln w="12700">
            <a:solidFill>
              <a:srgbClr val="231F20"/>
            </a:solidFill>
          </a:ln>
        </xdr:spPr>
      </xdr:sp>
      <xdr:sp macro="" textlink="">
        <xdr:nvSpPr>
          <xdr:cNvPr id="19" name="Shape 7">
            <a:extLst>
              <a:ext uri="{FF2B5EF4-FFF2-40B4-BE49-F238E27FC236}">
                <a16:creationId xmlns:a16="http://schemas.microsoft.com/office/drawing/2014/main" id="{00000000-0008-0000-0100-000013000000}"/>
              </a:ext>
            </a:extLst>
          </xdr:cNvPr>
          <xdr:cNvSpPr/>
        </xdr:nvSpPr>
        <xdr:spPr>
          <a:xfrm>
            <a:off x="0" y="31750"/>
            <a:ext cx="1041400" cy="0"/>
          </a:xfrm>
          <a:custGeom>
            <a:avLst/>
            <a:gdLst/>
            <a:ahLst/>
            <a:cxnLst/>
            <a:rect l="0" t="0" r="0" b="0"/>
            <a:pathLst>
              <a:path w="1041400">
                <a:moveTo>
                  <a:pt x="1041400" y="0"/>
                </a:moveTo>
                <a:lnTo>
                  <a:pt x="0" y="0"/>
                </a:lnTo>
              </a:path>
            </a:pathLst>
          </a:custGeom>
          <a:ln w="12700">
            <a:solidFill>
              <a:srgbClr val="231F20"/>
            </a:solidFill>
          </a:ln>
        </xdr:spPr>
      </xdr:sp>
    </xdr:grpSp>
    <xdr:clientData/>
  </xdr:oneCellAnchor>
  <xdr:oneCellAnchor>
    <xdr:from>
      <xdr:col>9</xdr:col>
      <xdr:colOff>24332</xdr:colOff>
      <xdr:row>41</xdr:row>
      <xdr:rowOff>158442</xdr:rowOff>
    </xdr:from>
    <xdr:ext cx="1041400" cy="38100"/>
    <xdr:grpSp>
      <xdr:nvGrpSpPr>
        <xdr:cNvPr id="20" name="Group 5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GrpSpPr/>
      </xdr:nvGrpSpPr>
      <xdr:grpSpPr>
        <a:xfrm>
          <a:off x="6863282" y="8359467"/>
          <a:ext cx="1041400" cy="38100"/>
          <a:chOff x="0" y="0"/>
          <a:chExt cx="1041400" cy="38100"/>
        </a:xfrm>
      </xdr:grpSpPr>
      <xdr:sp macro="" textlink="">
        <xdr:nvSpPr>
          <xdr:cNvPr id="21" name="Shape 6">
            <a:extLst>
              <a:ext uri="{FF2B5EF4-FFF2-40B4-BE49-F238E27FC236}">
                <a16:creationId xmlns:a16="http://schemas.microsoft.com/office/drawing/2014/main" id="{00000000-0008-0000-0100-000015000000}"/>
              </a:ext>
            </a:extLst>
          </xdr:cNvPr>
          <xdr:cNvSpPr/>
        </xdr:nvSpPr>
        <xdr:spPr>
          <a:xfrm>
            <a:off x="0" y="6350"/>
            <a:ext cx="1041400" cy="0"/>
          </a:xfrm>
          <a:custGeom>
            <a:avLst/>
            <a:gdLst/>
            <a:ahLst/>
            <a:cxnLst/>
            <a:rect l="0" t="0" r="0" b="0"/>
            <a:pathLst>
              <a:path w="1041400">
                <a:moveTo>
                  <a:pt x="1041400" y="0"/>
                </a:moveTo>
                <a:lnTo>
                  <a:pt x="0" y="0"/>
                </a:lnTo>
              </a:path>
            </a:pathLst>
          </a:custGeom>
          <a:ln w="12700">
            <a:solidFill>
              <a:srgbClr val="231F20"/>
            </a:solidFill>
          </a:ln>
        </xdr:spPr>
      </xdr:sp>
      <xdr:sp macro="" textlink="">
        <xdr:nvSpPr>
          <xdr:cNvPr id="22" name="Shape 7">
            <a:extLst>
              <a:ext uri="{FF2B5EF4-FFF2-40B4-BE49-F238E27FC236}">
                <a16:creationId xmlns:a16="http://schemas.microsoft.com/office/drawing/2014/main" id="{00000000-0008-0000-0100-000016000000}"/>
              </a:ext>
            </a:extLst>
          </xdr:cNvPr>
          <xdr:cNvSpPr/>
        </xdr:nvSpPr>
        <xdr:spPr>
          <a:xfrm>
            <a:off x="0" y="31750"/>
            <a:ext cx="1041400" cy="0"/>
          </a:xfrm>
          <a:custGeom>
            <a:avLst/>
            <a:gdLst/>
            <a:ahLst/>
            <a:cxnLst/>
            <a:rect l="0" t="0" r="0" b="0"/>
            <a:pathLst>
              <a:path w="1041400">
                <a:moveTo>
                  <a:pt x="1041400" y="0"/>
                </a:moveTo>
                <a:lnTo>
                  <a:pt x="0" y="0"/>
                </a:lnTo>
              </a:path>
            </a:pathLst>
          </a:custGeom>
          <a:ln w="12700">
            <a:solidFill>
              <a:srgbClr val="231F20"/>
            </a:solidFill>
          </a:ln>
        </xdr:spPr>
      </xdr:sp>
    </xdr:grp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2</xdr:row>
      <xdr:rowOff>0</xdr:rowOff>
    </xdr:from>
    <xdr:to>
      <xdr:col>5</xdr:col>
      <xdr:colOff>523875</xdr:colOff>
      <xdr:row>17</xdr:row>
      <xdr:rowOff>9525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0</xdr:colOff>
      <xdr:row>1</xdr:row>
      <xdr:rowOff>171449</xdr:rowOff>
    </xdr:from>
    <xdr:to>
      <xdr:col>15</xdr:col>
      <xdr:colOff>38100</xdr:colOff>
      <xdr:row>17</xdr:row>
      <xdr:rowOff>180974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20</xdr:row>
      <xdr:rowOff>0</xdr:rowOff>
    </xdr:from>
    <xdr:to>
      <xdr:col>6</xdr:col>
      <xdr:colOff>173131</xdr:colOff>
      <xdr:row>42</xdr:row>
      <xdr:rowOff>23533</xdr:rowOff>
    </xdr:to>
    <xdr:graphicFrame macro="">
      <xdr:nvGraphicFramePr>
        <xdr:cNvPr id="20" name="Chart 19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0</xdr:colOff>
      <xdr:row>19</xdr:row>
      <xdr:rowOff>161924</xdr:rowOff>
    </xdr:from>
    <xdr:to>
      <xdr:col>15</xdr:col>
      <xdr:colOff>514350</xdr:colOff>
      <xdr:row>42</xdr:row>
      <xdr:rowOff>28574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17</xdr:col>
      <xdr:colOff>0</xdr:colOff>
      <xdr:row>20</xdr:row>
      <xdr:rowOff>0</xdr:rowOff>
    </xdr:from>
    <xdr:to>
      <xdr:col>27</xdr:col>
      <xdr:colOff>266700</xdr:colOff>
      <xdr:row>41</xdr:row>
      <xdr:rowOff>76200</xdr:rowOff>
    </xdr:to>
    <xdr:graphicFrame macro="">
      <xdr:nvGraphicFramePr>
        <xdr:cNvPr id="22" name="Chart 21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16</xdr:col>
      <xdr:colOff>0</xdr:colOff>
      <xdr:row>2</xdr:row>
      <xdr:rowOff>0</xdr:rowOff>
    </xdr:from>
    <xdr:to>
      <xdr:col>27</xdr:col>
      <xdr:colOff>0</xdr:colOff>
      <xdr:row>18</xdr:row>
      <xdr:rowOff>114300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43</xdr:row>
      <xdr:rowOff>0</xdr:rowOff>
    </xdr:from>
    <xdr:to>
      <xdr:col>6</xdr:col>
      <xdr:colOff>114299</xdr:colOff>
      <xdr:row>61</xdr:row>
      <xdr:rowOff>142875</xdr:rowOff>
    </xdr:to>
    <xdr:graphicFrame macro="">
      <xdr:nvGraphicFramePr>
        <xdr:cNvPr id="24" name="Chart 23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62</xdr:row>
      <xdr:rowOff>123825</xdr:rowOff>
    </xdr:from>
    <xdr:to>
      <xdr:col>6</xdr:col>
      <xdr:colOff>85725</xdr:colOff>
      <xdr:row>82</xdr:row>
      <xdr:rowOff>66675</xdr:rowOff>
    </xdr:to>
    <xdr:graphicFrame macro="">
      <xdr:nvGraphicFramePr>
        <xdr:cNvPr id="25" name="Chart 24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7</xdr:col>
      <xdr:colOff>0</xdr:colOff>
      <xdr:row>43</xdr:row>
      <xdr:rowOff>0</xdr:rowOff>
    </xdr:from>
    <xdr:to>
      <xdr:col>16</xdr:col>
      <xdr:colOff>0</xdr:colOff>
      <xdr:row>61</xdr:row>
      <xdr:rowOff>152400</xdr:rowOff>
    </xdr:to>
    <xdr:graphicFrame macro="">
      <xdr:nvGraphicFramePr>
        <xdr:cNvPr id="26" name="Chart 25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16</xdr:col>
      <xdr:colOff>533399</xdr:colOff>
      <xdr:row>42</xdr:row>
      <xdr:rowOff>161924</xdr:rowOff>
    </xdr:from>
    <xdr:to>
      <xdr:col>26</xdr:col>
      <xdr:colOff>47624</xdr:colOff>
      <xdr:row>62</xdr:row>
      <xdr:rowOff>38099</xdr:rowOff>
    </xdr:to>
    <xdr:graphicFrame macro="">
      <xdr:nvGraphicFramePr>
        <xdr:cNvPr id="27" name="Chart 26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17</xdr:col>
      <xdr:colOff>0</xdr:colOff>
      <xdr:row>64</xdr:row>
      <xdr:rowOff>0</xdr:rowOff>
    </xdr:from>
    <xdr:to>
      <xdr:col>26</xdr:col>
      <xdr:colOff>9525</xdr:colOff>
      <xdr:row>83</xdr:row>
      <xdr:rowOff>19050</xdr:rowOff>
    </xdr:to>
    <xdr:graphicFrame macro="">
      <xdr:nvGraphicFramePr>
        <xdr:cNvPr id="29" name="Chart 28">
          <a:extLst>
            <a:ext uri="{FF2B5EF4-FFF2-40B4-BE49-F238E27FC236}">
              <a16:creationId xmlns:a16="http://schemas.microsoft.com/office/drawing/2014/main" id="{00000000-0008-0000-0400-00001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51707</xdr:colOff>
      <xdr:row>2</xdr:row>
      <xdr:rowOff>0</xdr:rowOff>
    </xdr:from>
    <xdr:ext cx="1028700" cy="38100"/>
    <xdr:grpSp>
      <xdr:nvGrpSpPr>
        <xdr:cNvPr id="2" name="Group 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pSpPr/>
      </xdr:nvGrpSpPr>
      <xdr:grpSpPr>
        <a:xfrm>
          <a:off x="5452942" y="1221441"/>
          <a:ext cx="1028700" cy="38100"/>
          <a:chOff x="0" y="0"/>
          <a:chExt cx="1028700" cy="38100"/>
        </a:xfrm>
      </xdr:grpSpPr>
      <xdr:sp macro="" textlink="">
        <xdr:nvSpPr>
          <xdr:cNvPr id="3" name="Shape 3">
            <a:extLst>
              <a:ext uri="{FF2B5EF4-FFF2-40B4-BE49-F238E27FC236}">
                <a16:creationId xmlns:a16="http://schemas.microsoft.com/office/drawing/2014/main" id="{00000000-0008-0000-0700-000003000000}"/>
              </a:ext>
            </a:extLst>
          </xdr:cNvPr>
          <xdr:cNvSpPr/>
        </xdr:nvSpPr>
        <xdr:spPr>
          <a:xfrm>
            <a:off x="0" y="6350"/>
            <a:ext cx="1028700" cy="0"/>
          </a:xfrm>
          <a:custGeom>
            <a:avLst/>
            <a:gdLst/>
            <a:ahLst/>
            <a:cxnLst/>
            <a:rect l="0" t="0" r="0" b="0"/>
            <a:pathLst>
              <a:path w="1028700">
                <a:moveTo>
                  <a:pt x="1028700" y="0"/>
                </a:moveTo>
                <a:lnTo>
                  <a:pt x="0" y="0"/>
                </a:lnTo>
              </a:path>
            </a:pathLst>
          </a:custGeom>
          <a:ln w="12700">
            <a:solidFill>
              <a:srgbClr val="231F20"/>
            </a:solidFill>
          </a:ln>
        </xdr:spPr>
      </xdr:sp>
      <xdr:sp macro="" textlink="">
        <xdr:nvSpPr>
          <xdr:cNvPr id="4" name="Shape 4">
            <a:extLst>
              <a:ext uri="{FF2B5EF4-FFF2-40B4-BE49-F238E27FC236}">
                <a16:creationId xmlns:a16="http://schemas.microsoft.com/office/drawing/2014/main" id="{00000000-0008-0000-0700-000004000000}"/>
              </a:ext>
            </a:extLst>
          </xdr:cNvPr>
          <xdr:cNvSpPr/>
        </xdr:nvSpPr>
        <xdr:spPr>
          <a:xfrm>
            <a:off x="0" y="31750"/>
            <a:ext cx="1028700" cy="0"/>
          </a:xfrm>
          <a:custGeom>
            <a:avLst/>
            <a:gdLst/>
            <a:ahLst/>
            <a:cxnLst/>
            <a:rect l="0" t="0" r="0" b="0"/>
            <a:pathLst>
              <a:path w="1028700">
                <a:moveTo>
                  <a:pt x="1028700" y="0"/>
                </a:moveTo>
                <a:lnTo>
                  <a:pt x="0" y="0"/>
                </a:lnTo>
              </a:path>
            </a:pathLst>
          </a:custGeom>
          <a:ln w="12700">
            <a:solidFill>
              <a:srgbClr val="231F20"/>
            </a:solidFill>
          </a:ln>
        </xdr:spPr>
      </xdr:sp>
    </xdr:grpSp>
    <xdr:clientData/>
  </xdr:oneCellAnchor>
  <xdr:oneCellAnchor>
    <xdr:from>
      <xdr:col>4</xdr:col>
      <xdr:colOff>0</xdr:colOff>
      <xdr:row>2</xdr:row>
      <xdr:rowOff>0</xdr:rowOff>
    </xdr:from>
    <xdr:ext cx="1041400" cy="38100"/>
    <xdr:grpSp>
      <xdr:nvGrpSpPr>
        <xdr:cNvPr id="5" name="Group 5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GrpSpPr/>
      </xdr:nvGrpSpPr>
      <xdr:grpSpPr>
        <a:xfrm>
          <a:off x="6510618" y="1221441"/>
          <a:ext cx="1041400" cy="38100"/>
          <a:chOff x="0" y="0"/>
          <a:chExt cx="1041400" cy="38100"/>
        </a:xfrm>
      </xdr:grpSpPr>
      <xdr:sp macro="" textlink="">
        <xdr:nvSpPr>
          <xdr:cNvPr id="6" name="Shape 6">
            <a:extLst>
              <a:ext uri="{FF2B5EF4-FFF2-40B4-BE49-F238E27FC236}">
                <a16:creationId xmlns:a16="http://schemas.microsoft.com/office/drawing/2014/main" id="{00000000-0008-0000-0700-000006000000}"/>
              </a:ext>
            </a:extLst>
          </xdr:cNvPr>
          <xdr:cNvSpPr/>
        </xdr:nvSpPr>
        <xdr:spPr>
          <a:xfrm>
            <a:off x="0" y="6350"/>
            <a:ext cx="1041400" cy="0"/>
          </a:xfrm>
          <a:custGeom>
            <a:avLst/>
            <a:gdLst/>
            <a:ahLst/>
            <a:cxnLst/>
            <a:rect l="0" t="0" r="0" b="0"/>
            <a:pathLst>
              <a:path w="1041400">
                <a:moveTo>
                  <a:pt x="1041400" y="0"/>
                </a:moveTo>
                <a:lnTo>
                  <a:pt x="0" y="0"/>
                </a:lnTo>
              </a:path>
            </a:pathLst>
          </a:custGeom>
          <a:ln w="12700">
            <a:solidFill>
              <a:srgbClr val="231F20"/>
            </a:solidFill>
          </a:ln>
        </xdr:spPr>
      </xdr:sp>
      <xdr:sp macro="" textlink="">
        <xdr:nvSpPr>
          <xdr:cNvPr id="7" name="Shape 7">
            <a:extLst>
              <a:ext uri="{FF2B5EF4-FFF2-40B4-BE49-F238E27FC236}">
                <a16:creationId xmlns:a16="http://schemas.microsoft.com/office/drawing/2014/main" id="{00000000-0008-0000-0700-000007000000}"/>
              </a:ext>
            </a:extLst>
          </xdr:cNvPr>
          <xdr:cNvSpPr/>
        </xdr:nvSpPr>
        <xdr:spPr>
          <a:xfrm>
            <a:off x="0" y="31750"/>
            <a:ext cx="1041400" cy="0"/>
          </a:xfrm>
          <a:custGeom>
            <a:avLst/>
            <a:gdLst/>
            <a:ahLst/>
            <a:cxnLst/>
            <a:rect l="0" t="0" r="0" b="0"/>
            <a:pathLst>
              <a:path w="1041400">
                <a:moveTo>
                  <a:pt x="1041400" y="0"/>
                </a:moveTo>
                <a:lnTo>
                  <a:pt x="0" y="0"/>
                </a:lnTo>
              </a:path>
            </a:pathLst>
          </a:custGeom>
          <a:ln w="12700">
            <a:solidFill>
              <a:srgbClr val="231F20"/>
            </a:solidFill>
          </a:ln>
        </xdr:spPr>
      </xdr:sp>
    </xdr:grpSp>
    <xdr:clientData/>
  </xdr:oneCellAnchor>
  <xdr:oneCellAnchor>
    <xdr:from>
      <xdr:col>6</xdr:col>
      <xdr:colOff>24332</xdr:colOff>
      <xdr:row>2</xdr:row>
      <xdr:rowOff>0</xdr:rowOff>
    </xdr:from>
    <xdr:ext cx="1041400" cy="38100"/>
    <xdr:grpSp>
      <xdr:nvGrpSpPr>
        <xdr:cNvPr id="8" name="Group 5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GrpSpPr/>
      </xdr:nvGrpSpPr>
      <xdr:grpSpPr>
        <a:xfrm>
          <a:off x="7610714" y="1221441"/>
          <a:ext cx="1041400" cy="38100"/>
          <a:chOff x="0" y="0"/>
          <a:chExt cx="1041400" cy="38100"/>
        </a:xfrm>
      </xdr:grpSpPr>
      <xdr:sp macro="" textlink="">
        <xdr:nvSpPr>
          <xdr:cNvPr id="9" name="Shape 6">
            <a:extLst>
              <a:ext uri="{FF2B5EF4-FFF2-40B4-BE49-F238E27FC236}">
                <a16:creationId xmlns:a16="http://schemas.microsoft.com/office/drawing/2014/main" id="{00000000-0008-0000-0700-000009000000}"/>
              </a:ext>
            </a:extLst>
          </xdr:cNvPr>
          <xdr:cNvSpPr/>
        </xdr:nvSpPr>
        <xdr:spPr>
          <a:xfrm>
            <a:off x="0" y="6350"/>
            <a:ext cx="1041400" cy="0"/>
          </a:xfrm>
          <a:custGeom>
            <a:avLst/>
            <a:gdLst/>
            <a:ahLst/>
            <a:cxnLst/>
            <a:rect l="0" t="0" r="0" b="0"/>
            <a:pathLst>
              <a:path w="1041400">
                <a:moveTo>
                  <a:pt x="1041400" y="0"/>
                </a:moveTo>
                <a:lnTo>
                  <a:pt x="0" y="0"/>
                </a:lnTo>
              </a:path>
            </a:pathLst>
          </a:custGeom>
          <a:ln w="12700">
            <a:solidFill>
              <a:srgbClr val="231F20"/>
            </a:solidFill>
          </a:ln>
        </xdr:spPr>
      </xdr:sp>
      <xdr:sp macro="" textlink="">
        <xdr:nvSpPr>
          <xdr:cNvPr id="10" name="Shape 7">
            <a:extLst>
              <a:ext uri="{FF2B5EF4-FFF2-40B4-BE49-F238E27FC236}">
                <a16:creationId xmlns:a16="http://schemas.microsoft.com/office/drawing/2014/main" id="{00000000-0008-0000-0700-00000A000000}"/>
              </a:ext>
            </a:extLst>
          </xdr:cNvPr>
          <xdr:cNvSpPr/>
        </xdr:nvSpPr>
        <xdr:spPr>
          <a:xfrm>
            <a:off x="0" y="31750"/>
            <a:ext cx="1041400" cy="0"/>
          </a:xfrm>
          <a:custGeom>
            <a:avLst/>
            <a:gdLst/>
            <a:ahLst/>
            <a:cxnLst/>
            <a:rect l="0" t="0" r="0" b="0"/>
            <a:pathLst>
              <a:path w="1041400">
                <a:moveTo>
                  <a:pt x="1041400" y="0"/>
                </a:moveTo>
                <a:lnTo>
                  <a:pt x="0" y="0"/>
                </a:lnTo>
              </a:path>
            </a:pathLst>
          </a:custGeom>
          <a:ln w="12700">
            <a:solidFill>
              <a:srgbClr val="231F20"/>
            </a:solidFill>
          </a:ln>
        </xdr:spPr>
      </xdr:sp>
    </xdr:grpSp>
    <xdr:clientData/>
  </xdr:oneCellAnchor>
  <xdr:oneCellAnchor>
    <xdr:from>
      <xdr:col>7</xdr:col>
      <xdr:colOff>24332</xdr:colOff>
      <xdr:row>2</xdr:row>
      <xdr:rowOff>0</xdr:rowOff>
    </xdr:from>
    <xdr:ext cx="1041400" cy="38100"/>
    <xdr:grpSp>
      <xdr:nvGrpSpPr>
        <xdr:cNvPr id="269" name="Group 5">
          <a:extLst>
            <a:ext uri="{FF2B5EF4-FFF2-40B4-BE49-F238E27FC236}">
              <a16:creationId xmlns:a16="http://schemas.microsoft.com/office/drawing/2014/main" id="{00000000-0008-0000-0700-00000D010000}"/>
            </a:ext>
          </a:extLst>
        </xdr:cNvPr>
        <xdr:cNvGrpSpPr/>
      </xdr:nvGrpSpPr>
      <xdr:grpSpPr>
        <a:xfrm>
          <a:off x="10815597" y="1221441"/>
          <a:ext cx="1041400" cy="38100"/>
          <a:chOff x="0" y="0"/>
          <a:chExt cx="1041400" cy="38100"/>
        </a:xfrm>
      </xdr:grpSpPr>
      <xdr:sp macro="" textlink="">
        <xdr:nvSpPr>
          <xdr:cNvPr id="270" name="Shape 6">
            <a:extLst>
              <a:ext uri="{FF2B5EF4-FFF2-40B4-BE49-F238E27FC236}">
                <a16:creationId xmlns:a16="http://schemas.microsoft.com/office/drawing/2014/main" id="{00000000-0008-0000-0700-00000E010000}"/>
              </a:ext>
            </a:extLst>
          </xdr:cNvPr>
          <xdr:cNvSpPr/>
        </xdr:nvSpPr>
        <xdr:spPr>
          <a:xfrm>
            <a:off x="0" y="6350"/>
            <a:ext cx="1041400" cy="0"/>
          </a:xfrm>
          <a:custGeom>
            <a:avLst/>
            <a:gdLst/>
            <a:ahLst/>
            <a:cxnLst/>
            <a:rect l="0" t="0" r="0" b="0"/>
            <a:pathLst>
              <a:path w="1041400">
                <a:moveTo>
                  <a:pt x="1041400" y="0"/>
                </a:moveTo>
                <a:lnTo>
                  <a:pt x="0" y="0"/>
                </a:lnTo>
              </a:path>
            </a:pathLst>
          </a:custGeom>
          <a:ln w="12700">
            <a:solidFill>
              <a:srgbClr val="231F20"/>
            </a:solidFill>
          </a:ln>
        </xdr:spPr>
      </xdr:sp>
      <xdr:sp macro="" textlink="">
        <xdr:nvSpPr>
          <xdr:cNvPr id="271" name="Shape 7">
            <a:extLst>
              <a:ext uri="{FF2B5EF4-FFF2-40B4-BE49-F238E27FC236}">
                <a16:creationId xmlns:a16="http://schemas.microsoft.com/office/drawing/2014/main" id="{00000000-0008-0000-0700-00000F010000}"/>
              </a:ext>
            </a:extLst>
          </xdr:cNvPr>
          <xdr:cNvSpPr/>
        </xdr:nvSpPr>
        <xdr:spPr>
          <a:xfrm>
            <a:off x="0" y="31750"/>
            <a:ext cx="1041400" cy="0"/>
          </a:xfrm>
          <a:custGeom>
            <a:avLst/>
            <a:gdLst/>
            <a:ahLst/>
            <a:cxnLst/>
            <a:rect l="0" t="0" r="0" b="0"/>
            <a:pathLst>
              <a:path w="1041400">
                <a:moveTo>
                  <a:pt x="1041400" y="0"/>
                </a:moveTo>
                <a:lnTo>
                  <a:pt x="0" y="0"/>
                </a:lnTo>
              </a:path>
            </a:pathLst>
          </a:custGeom>
          <a:ln w="12700">
            <a:solidFill>
              <a:srgbClr val="231F20"/>
            </a:solidFill>
          </a:ln>
        </xdr:spPr>
      </xdr:sp>
    </xdr:grpSp>
    <xdr:clientData/>
  </xdr:oneCellAnchor>
  <xdr:oneCellAnchor>
    <xdr:from>
      <xdr:col>8</xdr:col>
      <xdr:colOff>24332</xdr:colOff>
      <xdr:row>2</xdr:row>
      <xdr:rowOff>0</xdr:rowOff>
    </xdr:from>
    <xdr:ext cx="1041400" cy="38100"/>
    <xdr:grpSp>
      <xdr:nvGrpSpPr>
        <xdr:cNvPr id="272" name="Group 5">
          <a:extLst>
            <a:ext uri="{FF2B5EF4-FFF2-40B4-BE49-F238E27FC236}">
              <a16:creationId xmlns:a16="http://schemas.microsoft.com/office/drawing/2014/main" id="{00000000-0008-0000-0700-000010010000}"/>
            </a:ext>
          </a:extLst>
        </xdr:cNvPr>
        <xdr:cNvGrpSpPr/>
      </xdr:nvGrpSpPr>
      <xdr:grpSpPr>
        <a:xfrm>
          <a:off x="11723273" y="1221441"/>
          <a:ext cx="1041400" cy="38100"/>
          <a:chOff x="0" y="0"/>
          <a:chExt cx="1041400" cy="38100"/>
        </a:xfrm>
      </xdr:grpSpPr>
      <xdr:sp macro="" textlink="">
        <xdr:nvSpPr>
          <xdr:cNvPr id="273" name="Shape 6">
            <a:extLst>
              <a:ext uri="{FF2B5EF4-FFF2-40B4-BE49-F238E27FC236}">
                <a16:creationId xmlns:a16="http://schemas.microsoft.com/office/drawing/2014/main" id="{00000000-0008-0000-0700-000011010000}"/>
              </a:ext>
            </a:extLst>
          </xdr:cNvPr>
          <xdr:cNvSpPr/>
        </xdr:nvSpPr>
        <xdr:spPr>
          <a:xfrm>
            <a:off x="0" y="6350"/>
            <a:ext cx="1041400" cy="0"/>
          </a:xfrm>
          <a:custGeom>
            <a:avLst/>
            <a:gdLst/>
            <a:ahLst/>
            <a:cxnLst/>
            <a:rect l="0" t="0" r="0" b="0"/>
            <a:pathLst>
              <a:path w="1041400">
                <a:moveTo>
                  <a:pt x="1041400" y="0"/>
                </a:moveTo>
                <a:lnTo>
                  <a:pt x="0" y="0"/>
                </a:lnTo>
              </a:path>
            </a:pathLst>
          </a:custGeom>
          <a:ln w="12700">
            <a:solidFill>
              <a:srgbClr val="231F20"/>
            </a:solidFill>
          </a:ln>
        </xdr:spPr>
      </xdr:sp>
      <xdr:sp macro="" textlink="">
        <xdr:nvSpPr>
          <xdr:cNvPr id="274" name="Shape 7">
            <a:extLst>
              <a:ext uri="{FF2B5EF4-FFF2-40B4-BE49-F238E27FC236}">
                <a16:creationId xmlns:a16="http://schemas.microsoft.com/office/drawing/2014/main" id="{00000000-0008-0000-0700-000012010000}"/>
              </a:ext>
            </a:extLst>
          </xdr:cNvPr>
          <xdr:cNvSpPr/>
        </xdr:nvSpPr>
        <xdr:spPr>
          <a:xfrm>
            <a:off x="0" y="31750"/>
            <a:ext cx="1041400" cy="0"/>
          </a:xfrm>
          <a:custGeom>
            <a:avLst/>
            <a:gdLst/>
            <a:ahLst/>
            <a:cxnLst/>
            <a:rect l="0" t="0" r="0" b="0"/>
            <a:pathLst>
              <a:path w="1041400">
                <a:moveTo>
                  <a:pt x="1041400" y="0"/>
                </a:moveTo>
                <a:lnTo>
                  <a:pt x="0" y="0"/>
                </a:lnTo>
              </a:path>
            </a:pathLst>
          </a:custGeom>
          <a:ln w="12700">
            <a:solidFill>
              <a:srgbClr val="231F20"/>
            </a:solidFill>
          </a:ln>
        </xdr:spPr>
      </xdr:sp>
    </xdr:grpSp>
    <xdr:clientData/>
  </xdr:oneCellAnchor>
  <xdr:oneCellAnchor>
    <xdr:from>
      <xdr:col>9</xdr:col>
      <xdr:colOff>24332</xdr:colOff>
      <xdr:row>2</xdr:row>
      <xdr:rowOff>0</xdr:rowOff>
    </xdr:from>
    <xdr:ext cx="1041400" cy="38100"/>
    <xdr:grpSp>
      <xdr:nvGrpSpPr>
        <xdr:cNvPr id="275" name="Group 5">
          <a:extLst>
            <a:ext uri="{FF2B5EF4-FFF2-40B4-BE49-F238E27FC236}">
              <a16:creationId xmlns:a16="http://schemas.microsoft.com/office/drawing/2014/main" id="{00000000-0008-0000-0700-000013010000}"/>
            </a:ext>
          </a:extLst>
        </xdr:cNvPr>
        <xdr:cNvGrpSpPr/>
      </xdr:nvGrpSpPr>
      <xdr:grpSpPr>
        <a:xfrm>
          <a:off x="12552508" y="1221441"/>
          <a:ext cx="1041400" cy="38100"/>
          <a:chOff x="0" y="0"/>
          <a:chExt cx="1041400" cy="38100"/>
        </a:xfrm>
      </xdr:grpSpPr>
      <xdr:sp macro="" textlink="">
        <xdr:nvSpPr>
          <xdr:cNvPr id="276" name="Shape 6">
            <a:extLst>
              <a:ext uri="{FF2B5EF4-FFF2-40B4-BE49-F238E27FC236}">
                <a16:creationId xmlns:a16="http://schemas.microsoft.com/office/drawing/2014/main" id="{00000000-0008-0000-0700-000014010000}"/>
              </a:ext>
            </a:extLst>
          </xdr:cNvPr>
          <xdr:cNvSpPr/>
        </xdr:nvSpPr>
        <xdr:spPr>
          <a:xfrm>
            <a:off x="0" y="6350"/>
            <a:ext cx="1041400" cy="0"/>
          </a:xfrm>
          <a:custGeom>
            <a:avLst/>
            <a:gdLst/>
            <a:ahLst/>
            <a:cxnLst/>
            <a:rect l="0" t="0" r="0" b="0"/>
            <a:pathLst>
              <a:path w="1041400">
                <a:moveTo>
                  <a:pt x="1041400" y="0"/>
                </a:moveTo>
                <a:lnTo>
                  <a:pt x="0" y="0"/>
                </a:lnTo>
              </a:path>
            </a:pathLst>
          </a:custGeom>
          <a:ln w="12700">
            <a:solidFill>
              <a:srgbClr val="231F20"/>
            </a:solidFill>
          </a:ln>
        </xdr:spPr>
      </xdr:sp>
      <xdr:sp macro="" textlink="">
        <xdr:nvSpPr>
          <xdr:cNvPr id="277" name="Shape 7">
            <a:extLst>
              <a:ext uri="{FF2B5EF4-FFF2-40B4-BE49-F238E27FC236}">
                <a16:creationId xmlns:a16="http://schemas.microsoft.com/office/drawing/2014/main" id="{00000000-0008-0000-0700-000015010000}"/>
              </a:ext>
            </a:extLst>
          </xdr:cNvPr>
          <xdr:cNvSpPr/>
        </xdr:nvSpPr>
        <xdr:spPr>
          <a:xfrm>
            <a:off x="0" y="31750"/>
            <a:ext cx="1041400" cy="0"/>
          </a:xfrm>
          <a:custGeom>
            <a:avLst/>
            <a:gdLst/>
            <a:ahLst/>
            <a:cxnLst/>
            <a:rect l="0" t="0" r="0" b="0"/>
            <a:pathLst>
              <a:path w="1041400">
                <a:moveTo>
                  <a:pt x="1041400" y="0"/>
                </a:moveTo>
                <a:lnTo>
                  <a:pt x="0" y="0"/>
                </a:lnTo>
              </a:path>
            </a:pathLst>
          </a:custGeom>
          <a:ln w="12700">
            <a:solidFill>
              <a:srgbClr val="231F20"/>
            </a:solidFill>
          </a:ln>
        </xdr:spPr>
      </xdr:sp>
    </xdr:grpSp>
    <xdr:clientData/>
  </xdr:oneCellAnchor>
  <xdr:oneCellAnchor>
    <xdr:from>
      <xdr:col>7</xdr:col>
      <xdr:colOff>24332</xdr:colOff>
      <xdr:row>2</xdr:row>
      <xdr:rowOff>0</xdr:rowOff>
    </xdr:from>
    <xdr:ext cx="1041400" cy="38100"/>
    <xdr:grpSp>
      <xdr:nvGrpSpPr>
        <xdr:cNvPr id="278" name="Group 5">
          <a:extLst>
            <a:ext uri="{FF2B5EF4-FFF2-40B4-BE49-F238E27FC236}">
              <a16:creationId xmlns:a16="http://schemas.microsoft.com/office/drawing/2014/main" id="{00000000-0008-0000-0700-000016010000}"/>
            </a:ext>
          </a:extLst>
        </xdr:cNvPr>
        <xdr:cNvGrpSpPr/>
      </xdr:nvGrpSpPr>
      <xdr:grpSpPr>
        <a:xfrm>
          <a:off x="10815597" y="1221441"/>
          <a:ext cx="1041400" cy="38100"/>
          <a:chOff x="0" y="0"/>
          <a:chExt cx="1041400" cy="38100"/>
        </a:xfrm>
      </xdr:grpSpPr>
      <xdr:sp macro="" textlink="">
        <xdr:nvSpPr>
          <xdr:cNvPr id="279" name="Shape 6">
            <a:extLst>
              <a:ext uri="{FF2B5EF4-FFF2-40B4-BE49-F238E27FC236}">
                <a16:creationId xmlns:a16="http://schemas.microsoft.com/office/drawing/2014/main" id="{00000000-0008-0000-0700-000017010000}"/>
              </a:ext>
            </a:extLst>
          </xdr:cNvPr>
          <xdr:cNvSpPr/>
        </xdr:nvSpPr>
        <xdr:spPr>
          <a:xfrm>
            <a:off x="0" y="6350"/>
            <a:ext cx="1041400" cy="0"/>
          </a:xfrm>
          <a:custGeom>
            <a:avLst/>
            <a:gdLst/>
            <a:ahLst/>
            <a:cxnLst/>
            <a:rect l="0" t="0" r="0" b="0"/>
            <a:pathLst>
              <a:path w="1041400">
                <a:moveTo>
                  <a:pt x="1041400" y="0"/>
                </a:moveTo>
                <a:lnTo>
                  <a:pt x="0" y="0"/>
                </a:lnTo>
              </a:path>
            </a:pathLst>
          </a:custGeom>
          <a:ln w="12700">
            <a:solidFill>
              <a:srgbClr val="231F20"/>
            </a:solidFill>
          </a:ln>
        </xdr:spPr>
      </xdr:sp>
      <xdr:sp macro="" textlink="">
        <xdr:nvSpPr>
          <xdr:cNvPr id="280" name="Shape 7">
            <a:extLst>
              <a:ext uri="{FF2B5EF4-FFF2-40B4-BE49-F238E27FC236}">
                <a16:creationId xmlns:a16="http://schemas.microsoft.com/office/drawing/2014/main" id="{00000000-0008-0000-0700-000018010000}"/>
              </a:ext>
            </a:extLst>
          </xdr:cNvPr>
          <xdr:cNvSpPr/>
        </xdr:nvSpPr>
        <xdr:spPr>
          <a:xfrm>
            <a:off x="0" y="31750"/>
            <a:ext cx="1041400" cy="0"/>
          </a:xfrm>
          <a:custGeom>
            <a:avLst/>
            <a:gdLst/>
            <a:ahLst/>
            <a:cxnLst/>
            <a:rect l="0" t="0" r="0" b="0"/>
            <a:pathLst>
              <a:path w="1041400">
                <a:moveTo>
                  <a:pt x="1041400" y="0"/>
                </a:moveTo>
                <a:lnTo>
                  <a:pt x="0" y="0"/>
                </a:lnTo>
              </a:path>
            </a:pathLst>
          </a:custGeom>
          <a:ln w="12700">
            <a:solidFill>
              <a:srgbClr val="231F20"/>
            </a:solidFill>
          </a:ln>
        </xdr:spPr>
      </xdr:sp>
    </xdr:grpSp>
    <xdr:clientData/>
  </xdr:oneCellAnchor>
  <xdr:oneCellAnchor>
    <xdr:from>
      <xdr:col>8</xdr:col>
      <xdr:colOff>24332</xdr:colOff>
      <xdr:row>2</xdr:row>
      <xdr:rowOff>0</xdr:rowOff>
    </xdr:from>
    <xdr:ext cx="1041400" cy="38100"/>
    <xdr:grpSp>
      <xdr:nvGrpSpPr>
        <xdr:cNvPr id="281" name="Group 5">
          <a:extLst>
            <a:ext uri="{FF2B5EF4-FFF2-40B4-BE49-F238E27FC236}">
              <a16:creationId xmlns:a16="http://schemas.microsoft.com/office/drawing/2014/main" id="{00000000-0008-0000-0700-000019010000}"/>
            </a:ext>
          </a:extLst>
        </xdr:cNvPr>
        <xdr:cNvGrpSpPr/>
      </xdr:nvGrpSpPr>
      <xdr:grpSpPr>
        <a:xfrm>
          <a:off x="11723273" y="1221441"/>
          <a:ext cx="1041400" cy="38100"/>
          <a:chOff x="0" y="0"/>
          <a:chExt cx="1041400" cy="38100"/>
        </a:xfrm>
      </xdr:grpSpPr>
      <xdr:sp macro="" textlink="">
        <xdr:nvSpPr>
          <xdr:cNvPr id="282" name="Shape 6">
            <a:extLst>
              <a:ext uri="{FF2B5EF4-FFF2-40B4-BE49-F238E27FC236}">
                <a16:creationId xmlns:a16="http://schemas.microsoft.com/office/drawing/2014/main" id="{00000000-0008-0000-0700-00001A010000}"/>
              </a:ext>
            </a:extLst>
          </xdr:cNvPr>
          <xdr:cNvSpPr/>
        </xdr:nvSpPr>
        <xdr:spPr>
          <a:xfrm>
            <a:off x="0" y="6350"/>
            <a:ext cx="1041400" cy="0"/>
          </a:xfrm>
          <a:custGeom>
            <a:avLst/>
            <a:gdLst/>
            <a:ahLst/>
            <a:cxnLst/>
            <a:rect l="0" t="0" r="0" b="0"/>
            <a:pathLst>
              <a:path w="1041400">
                <a:moveTo>
                  <a:pt x="1041400" y="0"/>
                </a:moveTo>
                <a:lnTo>
                  <a:pt x="0" y="0"/>
                </a:lnTo>
              </a:path>
            </a:pathLst>
          </a:custGeom>
          <a:ln w="12700">
            <a:solidFill>
              <a:srgbClr val="231F20"/>
            </a:solidFill>
          </a:ln>
        </xdr:spPr>
      </xdr:sp>
      <xdr:sp macro="" textlink="">
        <xdr:nvSpPr>
          <xdr:cNvPr id="283" name="Shape 7">
            <a:extLst>
              <a:ext uri="{FF2B5EF4-FFF2-40B4-BE49-F238E27FC236}">
                <a16:creationId xmlns:a16="http://schemas.microsoft.com/office/drawing/2014/main" id="{00000000-0008-0000-0700-00001B010000}"/>
              </a:ext>
            </a:extLst>
          </xdr:cNvPr>
          <xdr:cNvSpPr/>
        </xdr:nvSpPr>
        <xdr:spPr>
          <a:xfrm>
            <a:off x="0" y="31750"/>
            <a:ext cx="1041400" cy="0"/>
          </a:xfrm>
          <a:custGeom>
            <a:avLst/>
            <a:gdLst/>
            <a:ahLst/>
            <a:cxnLst/>
            <a:rect l="0" t="0" r="0" b="0"/>
            <a:pathLst>
              <a:path w="1041400">
                <a:moveTo>
                  <a:pt x="1041400" y="0"/>
                </a:moveTo>
                <a:lnTo>
                  <a:pt x="0" y="0"/>
                </a:lnTo>
              </a:path>
            </a:pathLst>
          </a:custGeom>
          <a:ln w="12700">
            <a:solidFill>
              <a:srgbClr val="231F20"/>
            </a:solidFill>
          </a:ln>
        </xdr:spPr>
      </xdr:sp>
    </xdr:grpSp>
    <xdr:clientData/>
  </xdr:oneCellAnchor>
  <xdr:oneCellAnchor>
    <xdr:from>
      <xdr:col>8</xdr:col>
      <xdr:colOff>24332</xdr:colOff>
      <xdr:row>2</xdr:row>
      <xdr:rowOff>0</xdr:rowOff>
    </xdr:from>
    <xdr:ext cx="1041400" cy="38100"/>
    <xdr:grpSp>
      <xdr:nvGrpSpPr>
        <xdr:cNvPr id="284" name="Group 5">
          <a:extLst>
            <a:ext uri="{FF2B5EF4-FFF2-40B4-BE49-F238E27FC236}">
              <a16:creationId xmlns:a16="http://schemas.microsoft.com/office/drawing/2014/main" id="{00000000-0008-0000-0700-00001C010000}"/>
            </a:ext>
          </a:extLst>
        </xdr:cNvPr>
        <xdr:cNvGrpSpPr/>
      </xdr:nvGrpSpPr>
      <xdr:grpSpPr>
        <a:xfrm>
          <a:off x="11723273" y="1221441"/>
          <a:ext cx="1041400" cy="38100"/>
          <a:chOff x="0" y="0"/>
          <a:chExt cx="1041400" cy="38100"/>
        </a:xfrm>
      </xdr:grpSpPr>
      <xdr:sp macro="" textlink="">
        <xdr:nvSpPr>
          <xdr:cNvPr id="285" name="Shape 6">
            <a:extLst>
              <a:ext uri="{FF2B5EF4-FFF2-40B4-BE49-F238E27FC236}">
                <a16:creationId xmlns:a16="http://schemas.microsoft.com/office/drawing/2014/main" id="{00000000-0008-0000-0700-00001D010000}"/>
              </a:ext>
            </a:extLst>
          </xdr:cNvPr>
          <xdr:cNvSpPr/>
        </xdr:nvSpPr>
        <xdr:spPr>
          <a:xfrm>
            <a:off x="0" y="6350"/>
            <a:ext cx="1041400" cy="0"/>
          </a:xfrm>
          <a:custGeom>
            <a:avLst/>
            <a:gdLst/>
            <a:ahLst/>
            <a:cxnLst/>
            <a:rect l="0" t="0" r="0" b="0"/>
            <a:pathLst>
              <a:path w="1041400">
                <a:moveTo>
                  <a:pt x="1041400" y="0"/>
                </a:moveTo>
                <a:lnTo>
                  <a:pt x="0" y="0"/>
                </a:lnTo>
              </a:path>
            </a:pathLst>
          </a:custGeom>
          <a:ln w="12700">
            <a:solidFill>
              <a:srgbClr val="231F20"/>
            </a:solidFill>
          </a:ln>
        </xdr:spPr>
      </xdr:sp>
      <xdr:sp macro="" textlink="">
        <xdr:nvSpPr>
          <xdr:cNvPr id="286" name="Shape 7">
            <a:extLst>
              <a:ext uri="{FF2B5EF4-FFF2-40B4-BE49-F238E27FC236}">
                <a16:creationId xmlns:a16="http://schemas.microsoft.com/office/drawing/2014/main" id="{00000000-0008-0000-0700-00001E010000}"/>
              </a:ext>
            </a:extLst>
          </xdr:cNvPr>
          <xdr:cNvSpPr/>
        </xdr:nvSpPr>
        <xdr:spPr>
          <a:xfrm>
            <a:off x="0" y="31750"/>
            <a:ext cx="1041400" cy="0"/>
          </a:xfrm>
          <a:custGeom>
            <a:avLst/>
            <a:gdLst/>
            <a:ahLst/>
            <a:cxnLst/>
            <a:rect l="0" t="0" r="0" b="0"/>
            <a:pathLst>
              <a:path w="1041400">
                <a:moveTo>
                  <a:pt x="1041400" y="0"/>
                </a:moveTo>
                <a:lnTo>
                  <a:pt x="0" y="0"/>
                </a:lnTo>
              </a:path>
            </a:pathLst>
          </a:custGeom>
          <a:ln w="12700">
            <a:solidFill>
              <a:srgbClr val="231F20"/>
            </a:solidFill>
          </a:ln>
        </xdr:spPr>
      </xdr:sp>
    </xdr:grpSp>
    <xdr:clientData/>
  </xdr:oneCellAnchor>
  <xdr:oneCellAnchor>
    <xdr:from>
      <xdr:col>9</xdr:col>
      <xdr:colOff>24332</xdr:colOff>
      <xdr:row>2</xdr:row>
      <xdr:rowOff>0</xdr:rowOff>
    </xdr:from>
    <xdr:ext cx="1041400" cy="38100"/>
    <xdr:grpSp>
      <xdr:nvGrpSpPr>
        <xdr:cNvPr id="287" name="Group 5">
          <a:extLst>
            <a:ext uri="{FF2B5EF4-FFF2-40B4-BE49-F238E27FC236}">
              <a16:creationId xmlns:a16="http://schemas.microsoft.com/office/drawing/2014/main" id="{00000000-0008-0000-0700-00001F010000}"/>
            </a:ext>
          </a:extLst>
        </xdr:cNvPr>
        <xdr:cNvGrpSpPr/>
      </xdr:nvGrpSpPr>
      <xdr:grpSpPr>
        <a:xfrm>
          <a:off x="12552508" y="1221441"/>
          <a:ext cx="1041400" cy="38100"/>
          <a:chOff x="0" y="0"/>
          <a:chExt cx="1041400" cy="38100"/>
        </a:xfrm>
      </xdr:grpSpPr>
      <xdr:sp macro="" textlink="">
        <xdr:nvSpPr>
          <xdr:cNvPr id="288" name="Shape 6">
            <a:extLst>
              <a:ext uri="{FF2B5EF4-FFF2-40B4-BE49-F238E27FC236}">
                <a16:creationId xmlns:a16="http://schemas.microsoft.com/office/drawing/2014/main" id="{00000000-0008-0000-0700-000020010000}"/>
              </a:ext>
            </a:extLst>
          </xdr:cNvPr>
          <xdr:cNvSpPr/>
        </xdr:nvSpPr>
        <xdr:spPr>
          <a:xfrm>
            <a:off x="0" y="6350"/>
            <a:ext cx="1041400" cy="0"/>
          </a:xfrm>
          <a:custGeom>
            <a:avLst/>
            <a:gdLst/>
            <a:ahLst/>
            <a:cxnLst/>
            <a:rect l="0" t="0" r="0" b="0"/>
            <a:pathLst>
              <a:path w="1041400">
                <a:moveTo>
                  <a:pt x="1041400" y="0"/>
                </a:moveTo>
                <a:lnTo>
                  <a:pt x="0" y="0"/>
                </a:lnTo>
              </a:path>
            </a:pathLst>
          </a:custGeom>
          <a:ln w="12700">
            <a:solidFill>
              <a:srgbClr val="231F20"/>
            </a:solidFill>
          </a:ln>
        </xdr:spPr>
      </xdr:sp>
      <xdr:sp macro="" textlink="">
        <xdr:nvSpPr>
          <xdr:cNvPr id="289" name="Shape 7">
            <a:extLst>
              <a:ext uri="{FF2B5EF4-FFF2-40B4-BE49-F238E27FC236}">
                <a16:creationId xmlns:a16="http://schemas.microsoft.com/office/drawing/2014/main" id="{00000000-0008-0000-0700-000021010000}"/>
              </a:ext>
            </a:extLst>
          </xdr:cNvPr>
          <xdr:cNvSpPr/>
        </xdr:nvSpPr>
        <xdr:spPr>
          <a:xfrm>
            <a:off x="0" y="31750"/>
            <a:ext cx="1041400" cy="0"/>
          </a:xfrm>
          <a:custGeom>
            <a:avLst/>
            <a:gdLst/>
            <a:ahLst/>
            <a:cxnLst/>
            <a:rect l="0" t="0" r="0" b="0"/>
            <a:pathLst>
              <a:path w="1041400">
                <a:moveTo>
                  <a:pt x="1041400" y="0"/>
                </a:moveTo>
                <a:lnTo>
                  <a:pt x="0" y="0"/>
                </a:lnTo>
              </a:path>
            </a:pathLst>
          </a:custGeom>
          <a:ln w="12700">
            <a:solidFill>
              <a:srgbClr val="231F20"/>
            </a:solidFill>
          </a:ln>
        </xdr:spPr>
      </xdr:sp>
    </xdr:grpSp>
    <xdr:clientData/>
  </xdr:oneCellAnchor>
  <xdr:oneCellAnchor>
    <xdr:from>
      <xdr:col>9</xdr:col>
      <xdr:colOff>24332</xdr:colOff>
      <xdr:row>2</xdr:row>
      <xdr:rowOff>0</xdr:rowOff>
    </xdr:from>
    <xdr:ext cx="1041400" cy="38100"/>
    <xdr:grpSp>
      <xdr:nvGrpSpPr>
        <xdr:cNvPr id="290" name="Group 5">
          <a:extLst>
            <a:ext uri="{FF2B5EF4-FFF2-40B4-BE49-F238E27FC236}">
              <a16:creationId xmlns:a16="http://schemas.microsoft.com/office/drawing/2014/main" id="{00000000-0008-0000-0700-000022010000}"/>
            </a:ext>
          </a:extLst>
        </xdr:cNvPr>
        <xdr:cNvGrpSpPr/>
      </xdr:nvGrpSpPr>
      <xdr:grpSpPr>
        <a:xfrm>
          <a:off x="12552508" y="1221441"/>
          <a:ext cx="1041400" cy="38100"/>
          <a:chOff x="0" y="0"/>
          <a:chExt cx="1041400" cy="38100"/>
        </a:xfrm>
      </xdr:grpSpPr>
      <xdr:sp macro="" textlink="">
        <xdr:nvSpPr>
          <xdr:cNvPr id="291" name="Shape 6">
            <a:extLst>
              <a:ext uri="{FF2B5EF4-FFF2-40B4-BE49-F238E27FC236}">
                <a16:creationId xmlns:a16="http://schemas.microsoft.com/office/drawing/2014/main" id="{00000000-0008-0000-0700-000023010000}"/>
              </a:ext>
            </a:extLst>
          </xdr:cNvPr>
          <xdr:cNvSpPr/>
        </xdr:nvSpPr>
        <xdr:spPr>
          <a:xfrm>
            <a:off x="0" y="6350"/>
            <a:ext cx="1041400" cy="0"/>
          </a:xfrm>
          <a:custGeom>
            <a:avLst/>
            <a:gdLst/>
            <a:ahLst/>
            <a:cxnLst/>
            <a:rect l="0" t="0" r="0" b="0"/>
            <a:pathLst>
              <a:path w="1041400">
                <a:moveTo>
                  <a:pt x="1041400" y="0"/>
                </a:moveTo>
                <a:lnTo>
                  <a:pt x="0" y="0"/>
                </a:lnTo>
              </a:path>
            </a:pathLst>
          </a:custGeom>
          <a:ln w="12700">
            <a:solidFill>
              <a:srgbClr val="231F20"/>
            </a:solidFill>
          </a:ln>
        </xdr:spPr>
      </xdr:sp>
      <xdr:sp macro="" textlink="">
        <xdr:nvSpPr>
          <xdr:cNvPr id="292" name="Shape 7">
            <a:extLst>
              <a:ext uri="{FF2B5EF4-FFF2-40B4-BE49-F238E27FC236}">
                <a16:creationId xmlns:a16="http://schemas.microsoft.com/office/drawing/2014/main" id="{00000000-0008-0000-0700-000024010000}"/>
              </a:ext>
            </a:extLst>
          </xdr:cNvPr>
          <xdr:cNvSpPr/>
        </xdr:nvSpPr>
        <xdr:spPr>
          <a:xfrm>
            <a:off x="0" y="31750"/>
            <a:ext cx="1041400" cy="0"/>
          </a:xfrm>
          <a:custGeom>
            <a:avLst/>
            <a:gdLst/>
            <a:ahLst/>
            <a:cxnLst/>
            <a:rect l="0" t="0" r="0" b="0"/>
            <a:pathLst>
              <a:path w="1041400">
                <a:moveTo>
                  <a:pt x="1041400" y="0"/>
                </a:moveTo>
                <a:lnTo>
                  <a:pt x="0" y="0"/>
                </a:lnTo>
              </a:path>
            </a:pathLst>
          </a:custGeom>
          <a:ln w="12700">
            <a:solidFill>
              <a:srgbClr val="231F20"/>
            </a:solidFill>
          </a:ln>
        </xdr:spPr>
      </xdr:sp>
    </xdr:grpSp>
    <xdr:clientData/>
  </xdr:oneCellAnchor>
  <xdr:oneCellAnchor>
    <xdr:from>
      <xdr:col>7</xdr:col>
      <xdr:colOff>24332</xdr:colOff>
      <xdr:row>2</xdr:row>
      <xdr:rowOff>0</xdr:rowOff>
    </xdr:from>
    <xdr:ext cx="1041400" cy="38100"/>
    <xdr:grpSp>
      <xdr:nvGrpSpPr>
        <xdr:cNvPr id="293" name="Group 5">
          <a:extLst>
            <a:ext uri="{FF2B5EF4-FFF2-40B4-BE49-F238E27FC236}">
              <a16:creationId xmlns:a16="http://schemas.microsoft.com/office/drawing/2014/main" id="{00000000-0008-0000-0700-000025010000}"/>
            </a:ext>
          </a:extLst>
        </xdr:cNvPr>
        <xdr:cNvGrpSpPr/>
      </xdr:nvGrpSpPr>
      <xdr:grpSpPr>
        <a:xfrm>
          <a:off x="10815597" y="1221441"/>
          <a:ext cx="1041400" cy="38100"/>
          <a:chOff x="0" y="0"/>
          <a:chExt cx="1041400" cy="38100"/>
        </a:xfrm>
      </xdr:grpSpPr>
      <xdr:sp macro="" textlink="">
        <xdr:nvSpPr>
          <xdr:cNvPr id="294" name="Shape 6">
            <a:extLst>
              <a:ext uri="{FF2B5EF4-FFF2-40B4-BE49-F238E27FC236}">
                <a16:creationId xmlns:a16="http://schemas.microsoft.com/office/drawing/2014/main" id="{00000000-0008-0000-0700-000026010000}"/>
              </a:ext>
            </a:extLst>
          </xdr:cNvPr>
          <xdr:cNvSpPr/>
        </xdr:nvSpPr>
        <xdr:spPr>
          <a:xfrm>
            <a:off x="0" y="6350"/>
            <a:ext cx="1041400" cy="0"/>
          </a:xfrm>
          <a:custGeom>
            <a:avLst/>
            <a:gdLst/>
            <a:ahLst/>
            <a:cxnLst/>
            <a:rect l="0" t="0" r="0" b="0"/>
            <a:pathLst>
              <a:path w="1041400">
                <a:moveTo>
                  <a:pt x="1041400" y="0"/>
                </a:moveTo>
                <a:lnTo>
                  <a:pt x="0" y="0"/>
                </a:lnTo>
              </a:path>
            </a:pathLst>
          </a:custGeom>
          <a:ln w="12700">
            <a:solidFill>
              <a:srgbClr val="231F20"/>
            </a:solidFill>
          </a:ln>
        </xdr:spPr>
      </xdr:sp>
      <xdr:sp macro="" textlink="">
        <xdr:nvSpPr>
          <xdr:cNvPr id="295" name="Shape 7">
            <a:extLst>
              <a:ext uri="{FF2B5EF4-FFF2-40B4-BE49-F238E27FC236}">
                <a16:creationId xmlns:a16="http://schemas.microsoft.com/office/drawing/2014/main" id="{00000000-0008-0000-0700-000027010000}"/>
              </a:ext>
            </a:extLst>
          </xdr:cNvPr>
          <xdr:cNvSpPr/>
        </xdr:nvSpPr>
        <xdr:spPr>
          <a:xfrm>
            <a:off x="0" y="31750"/>
            <a:ext cx="1041400" cy="0"/>
          </a:xfrm>
          <a:custGeom>
            <a:avLst/>
            <a:gdLst/>
            <a:ahLst/>
            <a:cxnLst/>
            <a:rect l="0" t="0" r="0" b="0"/>
            <a:pathLst>
              <a:path w="1041400">
                <a:moveTo>
                  <a:pt x="1041400" y="0"/>
                </a:moveTo>
                <a:lnTo>
                  <a:pt x="0" y="0"/>
                </a:lnTo>
              </a:path>
            </a:pathLst>
          </a:custGeom>
          <a:ln w="12700">
            <a:solidFill>
              <a:srgbClr val="231F20"/>
            </a:solidFill>
          </a:ln>
        </xdr:spPr>
      </xdr:sp>
    </xdr:grpSp>
    <xdr:clientData/>
  </xdr:oneCellAnchor>
  <xdr:oneCellAnchor>
    <xdr:from>
      <xdr:col>8</xdr:col>
      <xdr:colOff>24332</xdr:colOff>
      <xdr:row>2</xdr:row>
      <xdr:rowOff>0</xdr:rowOff>
    </xdr:from>
    <xdr:ext cx="1041400" cy="38100"/>
    <xdr:grpSp>
      <xdr:nvGrpSpPr>
        <xdr:cNvPr id="296" name="Group 5">
          <a:extLst>
            <a:ext uri="{FF2B5EF4-FFF2-40B4-BE49-F238E27FC236}">
              <a16:creationId xmlns:a16="http://schemas.microsoft.com/office/drawing/2014/main" id="{00000000-0008-0000-0700-000028010000}"/>
            </a:ext>
          </a:extLst>
        </xdr:cNvPr>
        <xdr:cNvGrpSpPr/>
      </xdr:nvGrpSpPr>
      <xdr:grpSpPr>
        <a:xfrm>
          <a:off x="11723273" y="1221441"/>
          <a:ext cx="1041400" cy="38100"/>
          <a:chOff x="0" y="0"/>
          <a:chExt cx="1041400" cy="38100"/>
        </a:xfrm>
      </xdr:grpSpPr>
      <xdr:sp macro="" textlink="">
        <xdr:nvSpPr>
          <xdr:cNvPr id="297" name="Shape 6">
            <a:extLst>
              <a:ext uri="{FF2B5EF4-FFF2-40B4-BE49-F238E27FC236}">
                <a16:creationId xmlns:a16="http://schemas.microsoft.com/office/drawing/2014/main" id="{00000000-0008-0000-0700-000029010000}"/>
              </a:ext>
            </a:extLst>
          </xdr:cNvPr>
          <xdr:cNvSpPr/>
        </xdr:nvSpPr>
        <xdr:spPr>
          <a:xfrm>
            <a:off x="0" y="6350"/>
            <a:ext cx="1041400" cy="0"/>
          </a:xfrm>
          <a:custGeom>
            <a:avLst/>
            <a:gdLst/>
            <a:ahLst/>
            <a:cxnLst/>
            <a:rect l="0" t="0" r="0" b="0"/>
            <a:pathLst>
              <a:path w="1041400">
                <a:moveTo>
                  <a:pt x="1041400" y="0"/>
                </a:moveTo>
                <a:lnTo>
                  <a:pt x="0" y="0"/>
                </a:lnTo>
              </a:path>
            </a:pathLst>
          </a:custGeom>
          <a:ln w="12700">
            <a:solidFill>
              <a:srgbClr val="231F20"/>
            </a:solidFill>
          </a:ln>
        </xdr:spPr>
      </xdr:sp>
      <xdr:sp macro="" textlink="">
        <xdr:nvSpPr>
          <xdr:cNvPr id="298" name="Shape 7">
            <a:extLst>
              <a:ext uri="{FF2B5EF4-FFF2-40B4-BE49-F238E27FC236}">
                <a16:creationId xmlns:a16="http://schemas.microsoft.com/office/drawing/2014/main" id="{00000000-0008-0000-0700-00002A010000}"/>
              </a:ext>
            </a:extLst>
          </xdr:cNvPr>
          <xdr:cNvSpPr/>
        </xdr:nvSpPr>
        <xdr:spPr>
          <a:xfrm>
            <a:off x="0" y="31750"/>
            <a:ext cx="1041400" cy="0"/>
          </a:xfrm>
          <a:custGeom>
            <a:avLst/>
            <a:gdLst/>
            <a:ahLst/>
            <a:cxnLst/>
            <a:rect l="0" t="0" r="0" b="0"/>
            <a:pathLst>
              <a:path w="1041400">
                <a:moveTo>
                  <a:pt x="1041400" y="0"/>
                </a:moveTo>
                <a:lnTo>
                  <a:pt x="0" y="0"/>
                </a:lnTo>
              </a:path>
            </a:pathLst>
          </a:custGeom>
          <a:ln w="12700">
            <a:solidFill>
              <a:srgbClr val="231F20"/>
            </a:solidFill>
          </a:ln>
        </xdr:spPr>
      </xdr:sp>
    </xdr:grpSp>
    <xdr:clientData/>
  </xdr:oneCellAnchor>
  <xdr:oneCellAnchor>
    <xdr:from>
      <xdr:col>8</xdr:col>
      <xdr:colOff>24332</xdr:colOff>
      <xdr:row>2</xdr:row>
      <xdr:rowOff>0</xdr:rowOff>
    </xdr:from>
    <xdr:ext cx="1041400" cy="38100"/>
    <xdr:grpSp>
      <xdr:nvGrpSpPr>
        <xdr:cNvPr id="299" name="Group 5">
          <a:extLst>
            <a:ext uri="{FF2B5EF4-FFF2-40B4-BE49-F238E27FC236}">
              <a16:creationId xmlns:a16="http://schemas.microsoft.com/office/drawing/2014/main" id="{00000000-0008-0000-0700-00002B010000}"/>
            </a:ext>
          </a:extLst>
        </xdr:cNvPr>
        <xdr:cNvGrpSpPr/>
      </xdr:nvGrpSpPr>
      <xdr:grpSpPr>
        <a:xfrm>
          <a:off x="11723273" y="1221441"/>
          <a:ext cx="1041400" cy="38100"/>
          <a:chOff x="0" y="0"/>
          <a:chExt cx="1041400" cy="38100"/>
        </a:xfrm>
      </xdr:grpSpPr>
      <xdr:sp macro="" textlink="">
        <xdr:nvSpPr>
          <xdr:cNvPr id="300" name="Shape 6">
            <a:extLst>
              <a:ext uri="{FF2B5EF4-FFF2-40B4-BE49-F238E27FC236}">
                <a16:creationId xmlns:a16="http://schemas.microsoft.com/office/drawing/2014/main" id="{00000000-0008-0000-0700-00002C010000}"/>
              </a:ext>
            </a:extLst>
          </xdr:cNvPr>
          <xdr:cNvSpPr/>
        </xdr:nvSpPr>
        <xdr:spPr>
          <a:xfrm>
            <a:off x="0" y="6350"/>
            <a:ext cx="1041400" cy="0"/>
          </a:xfrm>
          <a:custGeom>
            <a:avLst/>
            <a:gdLst/>
            <a:ahLst/>
            <a:cxnLst/>
            <a:rect l="0" t="0" r="0" b="0"/>
            <a:pathLst>
              <a:path w="1041400">
                <a:moveTo>
                  <a:pt x="1041400" y="0"/>
                </a:moveTo>
                <a:lnTo>
                  <a:pt x="0" y="0"/>
                </a:lnTo>
              </a:path>
            </a:pathLst>
          </a:custGeom>
          <a:ln w="12700">
            <a:solidFill>
              <a:srgbClr val="231F20"/>
            </a:solidFill>
          </a:ln>
        </xdr:spPr>
      </xdr:sp>
      <xdr:sp macro="" textlink="">
        <xdr:nvSpPr>
          <xdr:cNvPr id="301" name="Shape 7">
            <a:extLst>
              <a:ext uri="{FF2B5EF4-FFF2-40B4-BE49-F238E27FC236}">
                <a16:creationId xmlns:a16="http://schemas.microsoft.com/office/drawing/2014/main" id="{00000000-0008-0000-0700-00002D010000}"/>
              </a:ext>
            </a:extLst>
          </xdr:cNvPr>
          <xdr:cNvSpPr/>
        </xdr:nvSpPr>
        <xdr:spPr>
          <a:xfrm>
            <a:off x="0" y="31750"/>
            <a:ext cx="1041400" cy="0"/>
          </a:xfrm>
          <a:custGeom>
            <a:avLst/>
            <a:gdLst/>
            <a:ahLst/>
            <a:cxnLst/>
            <a:rect l="0" t="0" r="0" b="0"/>
            <a:pathLst>
              <a:path w="1041400">
                <a:moveTo>
                  <a:pt x="1041400" y="0"/>
                </a:moveTo>
                <a:lnTo>
                  <a:pt x="0" y="0"/>
                </a:lnTo>
              </a:path>
            </a:pathLst>
          </a:custGeom>
          <a:ln w="12700">
            <a:solidFill>
              <a:srgbClr val="231F20"/>
            </a:solidFill>
          </a:ln>
        </xdr:spPr>
      </xdr:sp>
    </xdr:grpSp>
    <xdr:clientData/>
  </xdr:oneCellAnchor>
  <xdr:oneCellAnchor>
    <xdr:from>
      <xdr:col>8</xdr:col>
      <xdr:colOff>24332</xdr:colOff>
      <xdr:row>2</xdr:row>
      <xdr:rowOff>0</xdr:rowOff>
    </xdr:from>
    <xdr:ext cx="1041400" cy="38100"/>
    <xdr:grpSp>
      <xdr:nvGrpSpPr>
        <xdr:cNvPr id="302" name="Group 5">
          <a:extLst>
            <a:ext uri="{FF2B5EF4-FFF2-40B4-BE49-F238E27FC236}">
              <a16:creationId xmlns:a16="http://schemas.microsoft.com/office/drawing/2014/main" id="{00000000-0008-0000-0700-00002E010000}"/>
            </a:ext>
          </a:extLst>
        </xdr:cNvPr>
        <xdr:cNvGrpSpPr/>
      </xdr:nvGrpSpPr>
      <xdr:grpSpPr>
        <a:xfrm>
          <a:off x="11723273" y="1221441"/>
          <a:ext cx="1041400" cy="38100"/>
          <a:chOff x="0" y="0"/>
          <a:chExt cx="1041400" cy="38100"/>
        </a:xfrm>
      </xdr:grpSpPr>
      <xdr:sp macro="" textlink="">
        <xdr:nvSpPr>
          <xdr:cNvPr id="303" name="Shape 6">
            <a:extLst>
              <a:ext uri="{FF2B5EF4-FFF2-40B4-BE49-F238E27FC236}">
                <a16:creationId xmlns:a16="http://schemas.microsoft.com/office/drawing/2014/main" id="{00000000-0008-0000-0700-00002F010000}"/>
              </a:ext>
            </a:extLst>
          </xdr:cNvPr>
          <xdr:cNvSpPr/>
        </xdr:nvSpPr>
        <xdr:spPr>
          <a:xfrm>
            <a:off x="0" y="6350"/>
            <a:ext cx="1041400" cy="0"/>
          </a:xfrm>
          <a:custGeom>
            <a:avLst/>
            <a:gdLst/>
            <a:ahLst/>
            <a:cxnLst/>
            <a:rect l="0" t="0" r="0" b="0"/>
            <a:pathLst>
              <a:path w="1041400">
                <a:moveTo>
                  <a:pt x="1041400" y="0"/>
                </a:moveTo>
                <a:lnTo>
                  <a:pt x="0" y="0"/>
                </a:lnTo>
              </a:path>
            </a:pathLst>
          </a:custGeom>
          <a:ln w="12700">
            <a:solidFill>
              <a:srgbClr val="231F20"/>
            </a:solidFill>
          </a:ln>
        </xdr:spPr>
      </xdr:sp>
      <xdr:sp macro="" textlink="">
        <xdr:nvSpPr>
          <xdr:cNvPr id="304" name="Shape 7">
            <a:extLst>
              <a:ext uri="{FF2B5EF4-FFF2-40B4-BE49-F238E27FC236}">
                <a16:creationId xmlns:a16="http://schemas.microsoft.com/office/drawing/2014/main" id="{00000000-0008-0000-0700-000030010000}"/>
              </a:ext>
            </a:extLst>
          </xdr:cNvPr>
          <xdr:cNvSpPr/>
        </xdr:nvSpPr>
        <xdr:spPr>
          <a:xfrm>
            <a:off x="0" y="31750"/>
            <a:ext cx="1041400" cy="0"/>
          </a:xfrm>
          <a:custGeom>
            <a:avLst/>
            <a:gdLst/>
            <a:ahLst/>
            <a:cxnLst/>
            <a:rect l="0" t="0" r="0" b="0"/>
            <a:pathLst>
              <a:path w="1041400">
                <a:moveTo>
                  <a:pt x="1041400" y="0"/>
                </a:moveTo>
                <a:lnTo>
                  <a:pt x="0" y="0"/>
                </a:lnTo>
              </a:path>
            </a:pathLst>
          </a:custGeom>
          <a:ln w="12700">
            <a:solidFill>
              <a:srgbClr val="231F20"/>
            </a:solidFill>
          </a:ln>
        </xdr:spPr>
      </xdr:sp>
    </xdr:grpSp>
    <xdr:clientData/>
  </xdr:oneCellAnchor>
  <xdr:oneCellAnchor>
    <xdr:from>
      <xdr:col>9</xdr:col>
      <xdr:colOff>24332</xdr:colOff>
      <xdr:row>2</xdr:row>
      <xdr:rowOff>0</xdr:rowOff>
    </xdr:from>
    <xdr:ext cx="1041400" cy="38100"/>
    <xdr:grpSp>
      <xdr:nvGrpSpPr>
        <xdr:cNvPr id="305" name="Group 5">
          <a:extLst>
            <a:ext uri="{FF2B5EF4-FFF2-40B4-BE49-F238E27FC236}">
              <a16:creationId xmlns:a16="http://schemas.microsoft.com/office/drawing/2014/main" id="{00000000-0008-0000-0700-000031010000}"/>
            </a:ext>
          </a:extLst>
        </xdr:cNvPr>
        <xdr:cNvGrpSpPr/>
      </xdr:nvGrpSpPr>
      <xdr:grpSpPr>
        <a:xfrm>
          <a:off x="12552508" y="1221441"/>
          <a:ext cx="1041400" cy="38100"/>
          <a:chOff x="0" y="0"/>
          <a:chExt cx="1041400" cy="38100"/>
        </a:xfrm>
      </xdr:grpSpPr>
      <xdr:sp macro="" textlink="">
        <xdr:nvSpPr>
          <xdr:cNvPr id="306" name="Shape 6">
            <a:extLst>
              <a:ext uri="{FF2B5EF4-FFF2-40B4-BE49-F238E27FC236}">
                <a16:creationId xmlns:a16="http://schemas.microsoft.com/office/drawing/2014/main" id="{00000000-0008-0000-0700-000032010000}"/>
              </a:ext>
            </a:extLst>
          </xdr:cNvPr>
          <xdr:cNvSpPr/>
        </xdr:nvSpPr>
        <xdr:spPr>
          <a:xfrm>
            <a:off x="0" y="6350"/>
            <a:ext cx="1041400" cy="0"/>
          </a:xfrm>
          <a:custGeom>
            <a:avLst/>
            <a:gdLst/>
            <a:ahLst/>
            <a:cxnLst/>
            <a:rect l="0" t="0" r="0" b="0"/>
            <a:pathLst>
              <a:path w="1041400">
                <a:moveTo>
                  <a:pt x="1041400" y="0"/>
                </a:moveTo>
                <a:lnTo>
                  <a:pt x="0" y="0"/>
                </a:lnTo>
              </a:path>
            </a:pathLst>
          </a:custGeom>
          <a:ln w="12700">
            <a:solidFill>
              <a:srgbClr val="231F20"/>
            </a:solidFill>
          </a:ln>
        </xdr:spPr>
      </xdr:sp>
      <xdr:sp macro="" textlink="">
        <xdr:nvSpPr>
          <xdr:cNvPr id="307" name="Shape 7">
            <a:extLst>
              <a:ext uri="{FF2B5EF4-FFF2-40B4-BE49-F238E27FC236}">
                <a16:creationId xmlns:a16="http://schemas.microsoft.com/office/drawing/2014/main" id="{00000000-0008-0000-0700-000033010000}"/>
              </a:ext>
            </a:extLst>
          </xdr:cNvPr>
          <xdr:cNvSpPr/>
        </xdr:nvSpPr>
        <xdr:spPr>
          <a:xfrm>
            <a:off x="0" y="31750"/>
            <a:ext cx="1041400" cy="0"/>
          </a:xfrm>
          <a:custGeom>
            <a:avLst/>
            <a:gdLst/>
            <a:ahLst/>
            <a:cxnLst/>
            <a:rect l="0" t="0" r="0" b="0"/>
            <a:pathLst>
              <a:path w="1041400">
                <a:moveTo>
                  <a:pt x="1041400" y="0"/>
                </a:moveTo>
                <a:lnTo>
                  <a:pt x="0" y="0"/>
                </a:lnTo>
              </a:path>
            </a:pathLst>
          </a:custGeom>
          <a:ln w="12700">
            <a:solidFill>
              <a:srgbClr val="231F20"/>
            </a:solidFill>
          </a:ln>
        </xdr:spPr>
      </xdr:sp>
    </xdr:grpSp>
    <xdr:clientData/>
  </xdr:oneCellAnchor>
  <xdr:oneCellAnchor>
    <xdr:from>
      <xdr:col>9</xdr:col>
      <xdr:colOff>24332</xdr:colOff>
      <xdr:row>2</xdr:row>
      <xdr:rowOff>0</xdr:rowOff>
    </xdr:from>
    <xdr:ext cx="1041400" cy="38100"/>
    <xdr:grpSp>
      <xdr:nvGrpSpPr>
        <xdr:cNvPr id="308" name="Group 5">
          <a:extLst>
            <a:ext uri="{FF2B5EF4-FFF2-40B4-BE49-F238E27FC236}">
              <a16:creationId xmlns:a16="http://schemas.microsoft.com/office/drawing/2014/main" id="{00000000-0008-0000-0700-000034010000}"/>
            </a:ext>
          </a:extLst>
        </xdr:cNvPr>
        <xdr:cNvGrpSpPr/>
      </xdr:nvGrpSpPr>
      <xdr:grpSpPr>
        <a:xfrm>
          <a:off x="12552508" y="1221441"/>
          <a:ext cx="1041400" cy="38100"/>
          <a:chOff x="0" y="0"/>
          <a:chExt cx="1041400" cy="38100"/>
        </a:xfrm>
      </xdr:grpSpPr>
      <xdr:sp macro="" textlink="">
        <xdr:nvSpPr>
          <xdr:cNvPr id="309" name="Shape 6">
            <a:extLst>
              <a:ext uri="{FF2B5EF4-FFF2-40B4-BE49-F238E27FC236}">
                <a16:creationId xmlns:a16="http://schemas.microsoft.com/office/drawing/2014/main" id="{00000000-0008-0000-0700-000035010000}"/>
              </a:ext>
            </a:extLst>
          </xdr:cNvPr>
          <xdr:cNvSpPr/>
        </xdr:nvSpPr>
        <xdr:spPr>
          <a:xfrm>
            <a:off x="0" y="6350"/>
            <a:ext cx="1041400" cy="0"/>
          </a:xfrm>
          <a:custGeom>
            <a:avLst/>
            <a:gdLst/>
            <a:ahLst/>
            <a:cxnLst/>
            <a:rect l="0" t="0" r="0" b="0"/>
            <a:pathLst>
              <a:path w="1041400">
                <a:moveTo>
                  <a:pt x="1041400" y="0"/>
                </a:moveTo>
                <a:lnTo>
                  <a:pt x="0" y="0"/>
                </a:lnTo>
              </a:path>
            </a:pathLst>
          </a:custGeom>
          <a:ln w="12700">
            <a:solidFill>
              <a:srgbClr val="231F20"/>
            </a:solidFill>
          </a:ln>
        </xdr:spPr>
      </xdr:sp>
      <xdr:sp macro="" textlink="">
        <xdr:nvSpPr>
          <xdr:cNvPr id="310" name="Shape 7">
            <a:extLst>
              <a:ext uri="{FF2B5EF4-FFF2-40B4-BE49-F238E27FC236}">
                <a16:creationId xmlns:a16="http://schemas.microsoft.com/office/drawing/2014/main" id="{00000000-0008-0000-0700-000036010000}"/>
              </a:ext>
            </a:extLst>
          </xdr:cNvPr>
          <xdr:cNvSpPr/>
        </xdr:nvSpPr>
        <xdr:spPr>
          <a:xfrm>
            <a:off x="0" y="31750"/>
            <a:ext cx="1041400" cy="0"/>
          </a:xfrm>
          <a:custGeom>
            <a:avLst/>
            <a:gdLst/>
            <a:ahLst/>
            <a:cxnLst/>
            <a:rect l="0" t="0" r="0" b="0"/>
            <a:pathLst>
              <a:path w="1041400">
                <a:moveTo>
                  <a:pt x="1041400" y="0"/>
                </a:moveTo>
                <a:lnTo>
                  <a:pt x="0" y="0"/>
                </a:lnTo>
              </a:path>
            </a:pathLst>
          </a:custGeom>
          <a:ln w="12700">
            <a:solidFill>
              <a:srgbClr val="231F20"/>
            </a:solidFill>
          </a:ln>
        </xdr:spPr>
      </xdr:sp>
    </xdr:grpSp>
    <xdr:clientData/>
  </xdr:oneCellAnchor>
  <xdr:oneCellAnchor>
    <xdr:from>
      <xdr:col>9</xdr:col>
      <xdr:colOff>24332</xdr:colOff>
      <xdr:row>2</xdr:row>
      <xdr:rowOff>0</xdr:rowOff>
    </xdr:from>
    <xdr:ext cx="1041400" cy="38100"/>
    <xdr:grpSp>
      <xdr:nvGrpSpPr>
        <xdr:cNvPr id="311" name="Group 5">
          <a:extLst>
            <a:ext uri="{FF2B5EF4-FFF2-40B4-BE49-F238E27FC236}">
              <a16:creationId xmlns:a16="http://schemas.microsoft.com/office/drawing/2014/main" id="{00000000-0008-0000-0700-000037010000}"/>
            </a:ext>
          </a:extLst>
        </xdr:cNvPr>
        <xdr:cNvGrpSpPr/>
      </xdr:nvGrpSpPr>
      <xdr:grpSpPr>
        <a:xfrm>
          <a:off x="12552508" y="1221441"/>
          <a:ext cx="1041400" cy="38100"/>
          <a:chOff x="0" y="0"/>
          <a:chExt cx="1041400" cy="38100"/>
        </a:xfrm>
      </xdr:grpSpPr>
      <xdr:sp macro="" textlink="">
        <xdr:nvSpPr>
          <xdr:cNvPr id="312" name="Shape 6">
            <a:extLst>
              <a:ext uri="{FF2B5EF4-FFF2-40B4-BE49-F238E27FC236}">
                <a16:creationId xmlns:a16="http://schemas.microsoft.com/office/drawing/2014/main" id="{00000000-0008-0000-0700-000038010000}"/>
              </a:ext>
            </a:extLst>
          </xdr:cNvPr>
          <xdr:cNvSpPr/>
        </xdr:nvSpPr>
        <xdr:spPr>
          <a:xfrm>
            <a:off x="0" y="6350"/>
            <a:ext cx="1041400" cy="0"/>
          </a:xfrm>
          <a:custGeom>
            <a:avLst/>
            <a:gdLst/>
            <a:ahLst/>
            <a:cxnLst/>
            <a:rect l="0" t="0" r="0" b="0"/>
            <a:pathLst>
              <a:path w="1041400">
                <a:moveTo>
                  <a:pt x="1041400" y="0"/>
                </a:moveTo>
                <a:lnTo>
                  <a:pt x="0" y="0"/>
                </a:lnTo>
              </a:path>
            </a:pathLst>
          </a:custGeom>
          <a:ln w="12700">
            <a:solidFill>
              <a:srgbClr val="231F20"/>
            </a:solidFill>
          </a:ln>
        </xdr:spPr>
      </xdr:sp>
      <xdr:sp macro="" textlink="">
        <xdr:nvSpPr>
          <xdr:cNvPr id="313" name="Shape 7">
            <a:extLst>
              <a:ext uri="{FF2B5EF4-FFF2-40B4-BE49-F238E27FC236}">
                <a16:creationId xmlns:a16="http://schemas.microsoft.com/office/drawing/2014/main" id="{00000000-0008-0000-0700-000039010000}"/>
              </a:ext>
            </a:extLst>
          </xdr:cNvPr>
          <xdr:cNvSpPr/>
        </xdr:nvSpPr>
        <xdr:spPr>
          <a:xfrm>
            <a:off x="0" y="31750"/>
            <a:ext cx="1041400" cy="0"/>
          </a:xfrm>
          <a:custGeom>
            <a:avLst/>
            <a:gdLst/>
            <a:ahLst/>
            <a:cxnLst/>
            <a:rect l="0" t="0" r="0" b="0"/>
            <a:pathLst>
              <a:path w="1041400">
                <a:moveTo>
                  <a:pt x="1041400" y="0"/>
                </a:moveTo>
                <a:lnTo>
                  <a:pt x="0" y="0"/>
                </a:lnTo>
              </a:path>
            </a:pathLst>
          </a:custGeom>
          <a:ln w="12700">
            <a:solidFill>
              <a:srgbClr val="231F20"/>
            </a:solidFill>
          </a:ln>
        </xdr:spPr>
      </xdr:sp>
    </xdr:grpSp>
    <xdr:clientData/>
  </xdr:oneCellAnchor>
  <xdr:oneCellAnchor>
    <xdr:from>
      <xdr:col>8</xdr:col>
      <xdr:colOff>24332</xdr:colOff>
      <xdr:row>2</xdr:row>
      <xdr:rowOff>0</xdr:rowOff>
    </xdr:from>
    <xdr:ext cx="1041400" cy="38100"/>
    <xdr:grpSp>
      <xdr:nvGrpSpPr>
        <xdr:cNvPr id="383" name="Group 5">
          <a:extLst>
            <a:ext uri="{FF2B5EF4-FFF2-40B4-BE49-F238E27FC236}">
              <a16:creationId xmlns:a16="http://schemas.microsoft.com/office/drawing/2014/main" id="{00000000-0008-0000-0700-00007F010000}"/>
            </a:ext>
          </a:extLst>
        </xdr:cNvPr>
        <xdr:cNvGrpSpPr/>
      </xdr:nvGrpSpPr>
      <xdr:grpSpPr>
        <a:xfrm>
          <a:off x="11723273" y="1221441"/>
          <a:ext cx="1041400" cy="38100"/>
          <a:chOff x="0" y="0"/>
          <a:chExt cx="1041400" cy="38100"/>
        </a:xfrm>
      </xdr:grpSpPr>
      <xdr:sp macro="" textlink="">
        <xdr:nvSpPr>
          <xdr:cNvPr id="384" name="Shape 6">
            <a:extLst>
              <a:ext uri="{FF2B5EF4-FFF2-40B4-BE49-F238E27FC236}">
                <a16:creationId xmlns:a16="http://schemas.microsoft.com/office/drawing/2014/main" id="{00000000-0008-0000-0700-000080010000}"/>
              </a:ext>
            </a:extLst>
          </xdr:cNvPr>
          <xdr:cNvSpPr/>
        </xdr:nvSpPr>
        <xdr:spPr>
          <a:xfrm>
            <a:off x="0" y="6350"/>
            <a:ext cx="1041400" cy="0"/>
          </a:xfrm>
          <a:custGeom>
            <a:avLst/>
            <a:gdLst/>
            <a:ahLst/>
            <a:cxnLst/>
            <a:rect l="0" t="0" r="0" b="0"/>
            <a:pathLst>
              <a:path w="1041400">
                <a:moveTo>
                  <a:pt x="1041400" y="0"/>
                </a:moveTo>
                <a:lnTo>
                  <a:pt x="0" y="0"/>
                </a:lnTo>
              </a:path>
            </a:pathLst>
          </a:custGeom>
          <a:ln w="12700">
            <a:solidFill>
              <a:srgbClr val="231F20"/>
            </a:solidFill>
          </a:ln>
        </xdr:spPr>
      </xdr:sp>
      <xdr:sp macro="" textlink="">
        <xdr:nvSpPr>
          <xdr:cNvPr id="385" name="Shape 7">
            <a:extLst>
              <a:ext uri="{FF2B5EF4-FFF2-40B4-BE49-F238E27FC236}">
                <a16:creationId xmlns:a16="http://schemas.microsoft.com/office/drawing/2014/main" id="{00000000-0008-0000-0700-000081010000}"/>
              </a:ext>
            </a:extLst>
          </xdr:cNvPr>
          <xdr:cNvSpPr/>
        </xdr:nvSpPr>
        <xdr:spPr>
          <a:xfrm>
            <a:off x="0" y="31750"/>
            <a:ext cx="1041400" cy="0"/>
          </a:xfrm>
          <a:custGeom>
            <a:avLst/>
            <a:gdLst/>
            <a:ahLst/>
            <a:cxnLst/>
            <a:rect l="0" t="0" r="0" b="0"/>
            <a:pathLst>
              <a:path w="1041400">
                <a:moveTo>
                  <a:pt x="1041400" y="0"/>
                </a:moveTo>
                <a:lnTo>
                  <a:pt x="0" y="0"/>
                </a:lnTo>
              </a:path>
            </a:pathLst>
          </a:custGeom>
          <a:ln w="12700">
            <a:solidFill>
              <a:srgbClr val="231F20"/>
            </a:solidFill>
          </a:ln>
        </xdr:spPr>
      </xdr:sp>
    </xdr:grpSp>
    <xdr:clientData/>
  </xdr:oneCellAnchor>
  <xdr:oneCellAnchor>
    <xdr:from>
      <xdr:col>8</xdr:col>
      <xdr:colOff>24332</xdr:colOff>
      <xdr:row>2</xdr:row>
      <xdr:rowOff>0</xdr:rowOff>
    </xdr:from>
    <xdr:ext cx="1041400" cy="38100"/>
    <xdr:grpSp>
      <xdr:nvGrpSpPr>
        <xdr:cNvPr id="386" name="Group 5">
          <a:extLst>
            <a:ext uri="{FF2B5EF4-FFF2-40B4-BE49-F238E27FC236}">
              <a16:creationId xmlns:a16="http://schemas.microsoft.com/office/drawing/2014/main" id="{00000000-0008-0000-0700-000082010000}"/>
            </a:ext>
          </a:extLst>
        </xdr:cNvPr>
        <xdr:cNvGrpSpPr/>
      </xdr:nvGrpSpPr>
      <xdr:grpSpPr>
        <a:xfrm>
          <a:off x="11723273" y="1221441"/>
          <a:ext cx="1041400" cy="38100"/>
          <a:chOff x="0" y="0"/>
          <a:chExt cx="1041400" cy="38100"/>
        </a:xfrm>
      </xdr:grpSpPr>
      <xdr:sp macro="" textlink="">
        <xdr:nvSpPr>
          <xdr:cNvPr id="387" name="Shape 6">
            <a:extLst>
              <a:ext uri="{FF2B5EF4-FFF2-40B4-BE49-F238E27FC236}">
                <a16:creationId xmlns:a16="http://schemas.microsoft.com/office/drawing/2014/main" id="{00000000-0008-0000-0700-000083010000}"/>
              </a:ext>
            </a:extLst>
          </xdr:cNvPr>
          <xdr:cNvSpPr/>
        </xdr:nvSpPr>
        <xdr:spPr>
          <a:xfrm>
            <a:off x="0" y="6350"/>
            <a:ext cx="1041400" cy="0"/>
          </a:xfrm>
          <a:custGeom>
            <a:avLst/>
            <a:gdLst/>
            <a:ahLst/>
            <a:cxnLst/>
            <a:rect l="0" t="0" r="0" b="0"/>
            <a:pathLst>
              <a:path w="1041400">
                <a:moveTo>
                  <a:pt x="1041400" y="0"/>
                </a:moveTo>
                <a:lnTo>
                  <a:pt x="0" y="0"/>
                </a:lnTo>
              </a:path>
            </a:pathLst>
          </a:custGeom>
          <a:ln w="12700">
            <a:solidFill>
              <a:srgbClr val="231F20"/>
            </a:solidFill>
          </a:ln>
        </xdr:spPr>
      </xdr:sp>
      <xdr:sp macro="" textlink="">
        <xdr:nvSpPr>
          <xdr:cNvPr id="388" name="Shape 7">
            <a:extLst>
              <a:ext uri="{FF2B5EF4-FFF2-40B4-BE49-F238E27FC236}">
                <a16:creationId xmlns:a16="http://schemas.microsoft.com/office/drawing/2014/main" id="{00000000-0008-0000-0700-000084010000}"/>
              </a:ext>
            </a:extLst>
          </xdr:cNvPr>
          <xdr:cNvSpPr/>
        </xdr:nvSpPr>
        <xdr:spPr>
          <a:xfrm>
            <a:off x="0" y="31750"/>
            <a:ext cx="1041400" cy="0"/>
          </a:xfrm>
          <a:custGeom>
            <a:avLst/>
            <a:gdLst/>
            <a:ahLst/>
            <a:cxnLst/>
            <a:rect l="0" t="0" r="0" b="0"/>
            <a:pathLst>
              <a:path w="1041400">
                <a:moveTo>
                  <a:pt x="1041400" y="0"/>
                </a:moveTo>
                <a:lnTo>
                  <a:pt x="0" y="0"/>
                </a:lnTo>
              </a:path>
            </a:pathLst>
          </a:custGeom>
          <a:ln w="12700">
            <a:solidFill>
              <a:srgbClr val="231F20"/>
            </a:solidFill>
          </a:ln>
        </xdr:spPr>
      </xdr:sp>
    </xdr:grpSp>
    <xdr:clientData/>
  </xdr:oneCellAnchor>
  <xdr:oneCellAnchor>
    <xdr:from>
      <xdr:col>8</xdr:col>
      <xdr:colOff>24332</xdr:colOff>
      <xdr:row>2</xdr:row>
      <xdr:rowOff>0</xdr:rowOff>
    </xdr:from>
    <xdr:ext cx="1041400" cy="38100"/>
    <xdr:grpSp>
      <xdr:nvGrpSpPr>
        <xdr:cNvPr id="389" name="Group 5">
          <a:extLst>
            <a:ext uri="{FF2B5EF4-FFF2-40B4-BE49-F238E27FC236}">
              <a16:creationId xmlns:a16="http://schemas.microsoft.com/office/drawing/2014/main" id="{00000000-0008-0000-0700-000085010000}"/>
            </a:ext>
          </a:extLst>
        </xdr:cNvPr>
        <xdr:cNvGrpSpPr/>
      </xdr:nvGrpSpPr>
      <xdr:grpSpPr>
        <a:xfrm>
          <a:off x="11723273" y="1221441"/>
          <a:ext cx="1041400" cy="38100"/>
          <a:chOff x="0" y="0"/>
          <a:chExt cx="1041400" cy="38100"/>
        </a:xfrm>
      </xdr:grpSpPr>
      <xdr:sp macro="" textlink="">
        <xdr:nvSpPr>
          <xdr:cNvPr id="390" name="Shape 6">
            <a:extLst>
              <a:ext uri="{FF2B5EF4-FFF2-40B4-BE49-F238E27FC236}">
                <a16:creationId xmlns:a16="http://schemas.microsoft.com/office/drawing/2014/main" id="{00000000-0008-0000-0700-000086010000}"/>
              </a:ext>
            </a:extLst>
          </xdr:cNvPr>
          <xdr:cNvSpPr/>
        </xdr:nvSpPr>
        <xdr:spPr>
          <a:xfrm>
            <a:off x="0" y="6350"/>
            <a:ext cx="1041400" cy="0"/>
          </a:xfrm>
          <a:custGeom>
            <a:avLst/>
            <a:gdLst/>
            <a:ahLst/>
            <a:cxnLst/>
            <a:rect l="0" t="0" r="0" b="0"/>
            <a:pathLst>
              <a:path w="1041400">
                <a:moveTo>
                  <a:pt x="1041400" y="0"/>
                </a:moveTo>
                <a:lnTo>
                  <a:pt x="0" y="0"/>
                </a:lnTo>
              </a:path>
            </a:pathLst>
          </a:custGeom>
          <a:ln w="12700">
            <a:solidFill>
              <a:srgbClr val="231F20"/>
            </a:solidFill>
          </a:ln>
        </xdr:spPr>
      </xdr:sp>
      <xdr:sp macro="" textlink="">
        <xdr:nvSpPr>
          <xdr:cNvPr id="391" name="Shape 7">
            <a:extLst>
              <a:ext uri="{FF2B5EF4-FFF2-40B4-BE49-F238E27FC236}">
                <a16:creationId xmlns:a16="http://schemas.microsoft.com/office/drawing/2014/main" id="{00000000-0008-0000-0700-000087010000}"/>
              </a:ext>
            </a:extLst>
          </xdr:cNvPr>
          <xdr:cNvSpPr/>
        </xdr:nvSpPr>
        <xdr:spPr>
          <a:xfrm>
            <a:off x="0" y="31750"/>
            <a:ext cx="1041400" cy="0"/>
          </a:xfrm>
          <a:custGeom>
            <a:avLst/>
            <a:gdLst/>
            <a:ahLst/>
            <a:cxnLst/>
            <a:rect l="0" t="0" r="0" b="0"/>
            <a:pathLst>
              <a:path w="1041400">
                <a:moveTo>
                  <a:pt x="1041400" y="0"/>
                </a:moveTo>
                <a:lnTo>
                  <a:pt x="0" y="0"/>
                </a:lnTo>
              </a:path>
            </a:pathLst>
          </a:custGeom>
          <a:ln w="12700">
            <a:solidFill>
              <a:srgbClr val="231F20"/>
            </a:solidFill>
          </a:ln>
        </xdr:spPr>
      </xdr:sp>
    </xdr:grpSp>
    <xdr:clientData/>
  </xdr:oneCellAnchor>
  <xdr:oneCellAnchor>
    <xdr:from>
      <xdr:col>9</xdr:col>
      <xdr:colOff>24332</xdr:colOff>
      <xdr:row>2</xdr:row>
      <xdr:rowOff>0</xdr:rowOff>
    </xdr:from>
    <xdr:ext cx="1041400" cy="38100"/>
    <xdr:grpSp>
      <xdr:nvGrpSpPr>
        <xdr:cNvPr id="392" name="Group 5">
          <a:extLst>
            <a:ext uri="{FF2B5EF4-FFF2-40B4-BE49-F238E27FC236}">
              <a16:creationId xmlns:a16="http://schemas.microsoft.com/office/drawing/2014/main" id="{00000000-0008-0000-0700-000088010000}"/>
            </a:ext>
          </a:extLst>
        </xdr:cNvPr>
        <xdr:cNvGrpSpPr/>
      </xdr:nvGrpSpPr>
      <xdr:grpSpPr>
        <a:xfrm>
          <a:off x="12552508" y="1221441"/>
          <a:ext cx="1041400" cy="38100"/>
          <a:chOff x="0" y="0"/>
          <a:chExt cx="1041400" cy="38100"/>
        </a:xfrm>
      </xdr:grpSpPr>
      <xdr:sp macro="" textlink="">
        <xdr:nvSpPr>
          <xdr:cNvPr id="393" name="Shape 6">
            <a:extLst>
              <a:ext uri="{FF2B5EF4-FFF2-40B4-BE49-F238E27FC236}">
                <a16:creationId xmlns:a16="http://schemas.microsoft.com/office/drawing/2014/main" id="{00000000-0008-0000-0700-000089010000}"/>
              </a:ext>
            </a:extLst>
          </xdr:cNvPr>
          <xdr:cNvSpPr/>
        </xdr:nvSpPr>
        <xdr:spPr>
          <a:xfrm>
            <a:off x="0" y="6350"/>
            <a:ext cx="1041400" cy="0"/>
          </a:xfrm>
          <a:custGeom>
            <a:avLst/>
            <a:gdLst/>
            <a:ahLst/>
            <a:cxnLst/>
            <a:rect l="0" t="0" r="0" b="0"/>
            <a:pathLst>
              <a:path w="1041400">
                <a:moveTo>
                  <a:pt x="1041400" y="0"/>
                </a:moveTo>
                <a:lnTo>
                  <a:pt x="0" y="0"/>
                </a:lnTo>
              </a:path>
            </a:pathLst>
          </a:custGeom>
          <a:ln w="12700">
            <a:solidFill>
              <a:srgbClr val="231F20"/>
            </a:solidFill>
          </a:ln>
        </xdr:spPr>
      </xdr:sp>
      <xdr:sp macro="" textlink="">
        <xdr:nvSpPr>
          <xdr:cNvPr id="394" name="Shape 7">
            <a:extLst>
              <a:ext uri="{FF2B5EF4-FFF2-40B4-BE49-F238E27FC236}">
                <a16:creationId xmlns:a16="http://schemas.microsoft.com/office/drawing/2014/main" id="{00000000-0008-0000-0700-00008A010000}"/>
              </a:ext>
            </a:extLst>
          </xdr:cNvPr>
          <xdr:cNvSpPr/>
        </xdr:nvSpPr>
        <xdr:spPr>
          <a:xfrm>
            <a:off x="0" y="31750"/>
            <a:ext cx="1041400" cy="0"/>
          </a:xfrm>
          <a:custGeom>
            <a:avLst/>
            <a:gdLst/>
            <a:ahLst/>
            <a:cxnLst/>
            <a:rect l="0" t="0" r="0" b="0"/>
            <a:pathLst>
              <a:path w="1041400">
                <a:moveTo>
                  <a:pt x="1041400" y="0"/>
                </a:moveTo>
                <a:lnTo>
                  <a:pt x="0" y="0"/>
                </a:lnTo>
              </a:path>
            </a:pathLst>
          </a:custGeom>
          <a:ln w="12700">
            <a:solidFill>
              <a:srgbClr val="231F20"/>
            </a:solidFill>
          </a:ln>
        </xdr:spPr>
      </xdr:sp>
    </xdr:grpSp>
    <xdr:clientData/>
  </xdr:oneCellAnchor>
  <xdr:oneCellAnchor>
    <xdr:from>
      <xdr:col>9</xdr:col>
      <xdr:colOff>24332</xdr:colOff>
      <xdr:row>2</xdr:row>
      <xdr:rowOff>0</xdr:rowOff>
    </xdr:from>
    <xdr:ext cx="1041400" cy="38100"/>
    <xdr:grpSp>
      <xdr:nvGrpSpPr>
        <xdr:cNvPr id="395" name="Group 5">
          <a:extLst>
            <a:ext uri="{FF2B5EF4-FFF2-40B4-BE49-F238E27FC236}">
              <a16:creationId xmlns:a16="http://schemas.microsoft.com/office/drawing/2014/main" id="{00000000-0008-0000-0700-00008B010000}"/>
            </a:ext>
          </a:extLst>
        </xdr:cNvPr>
        <xdr:cNvGrpSpPr/>
      </xdr:nvGrpSpPr>
      <xdr:grpSpPr>
        <a:xfrm>
          <a:off x="12552508" y="1221441"/>
          <a:ext cx="1041400" cy="38100"/>
          <a:chOff x="0" y="0"/>
          <a:chExt cx="1041400" cy="38100"/>
        </a:xfrm>
      </xdr:grpSpPr>
      <xdr:sp macro="" textlink="">
        <xdr:nvSpPr>
          <xdr:cNvPr id="396" name="Shape 6">
            <a:extLst>
              <a:ext uri="{FF2B5EF4-FFF2-40B4-BE49-F238E27FC236}">
                <a16:creationId xmlns:a16="http://schemas.microsoft.com/office/drawing/2014/main" id="{00000000-0008-0000-0700-00008C010000}"/>
              </a:ext>
            </a:extLst>
          </xdr:cNvPr>
          <xdr:cNvSpPr/>
        </xdr:nvSpPr>
        <xdr:spPr>
          <a:xfrm>
            <a:off x="0" y="6350"/>
            <a:ext cx="1041400" cy="0"/>
          </a:xfrm>
          <a:custGeom>
            <a:avLst/>
            <a:gdLst/>
            <a:ahLst/>
            <a:cxnLst/>
            <a:rect l="0" t="0" r="0" b="0"/>
            <a:pathLst>
              <a:path w="1041400">
                <a:moveTo>
                  <a:pt x="1041400" y="0"/>
                </a:moveTo>
                <a:lnTo>
                  <a:pt x="0" y="0"/>
                </a:lnTo>
              </a:path>
            </a:pathLst>
          </a:custGeom>
          <a:ln w="12700">
            <a:solidFill>
              <a:srgbClr val="231F20"/>
            </a:solidFill>
          </a:ln>
        </xdr:spPr>
      </xdr:sp>
      <xdr:sp macro="" textlink="">
        <xdr:nvSpPr>
          <xdr:cNvPr id="397" name="Shape 7">
            <a:extLst>
              <a:ext uri="{FF2B5EF4-FFF2-40B4-BE49-F238E27FC236}">
                <a16:creationId xmlns:a16="http://schemas.microsoft.com/office/drawing/2014/main" id="{00000000-0008-0000-0700-00008D010000}"/>
              </a:ext>
            </a:extLst>
          </xdr:cNvPr>
          <xdr:cNvSpPr/>
        </xdr:nvSpPr>
        <xdr:spPr>
          <a:xfrm>
            <a:off x="0" y="31750"/>
            <a:ext cx="1041400" cy="0"/>
          </a:xfrm>
          <a:custGeom>
            <a:avLst/>
            <a:gdLst/>
            <a:ahLst/>
            <a:cxnLst/>
            <a:rect l="0" t="0" r="0" b="0"/>
            <a:pathLst>
              <a:path w="1041400">
                <a:moveTo>
                  <a:pt x="1041400" y="0"/>
                </a:moveTo>
                <a:lnTo>
                  <a:pt x="0" y="0"/>
                </a:lnTo>
              </a:path>
            </a:pathLst>
          </a:custGeom>
          <a:ln w="12700">
            <a:solidFill>
              <a:srgbClr val="231F20"/>
            </a:solidFill>
          </a:ln>
        </xdr:spPr>
      </xdr:sp>
    </xdr:grpSp>
    <xdr:clientData/>
  </xdr:oneCellAnchor>
  <xdr:oneCellAnchor>
    <xdr:from>
      <xdr:col>9</xdr:col>
      <xdr:colOff>24332</xdr:colOff>
      <xdr:row>2</xdr:row>
      <xdr:rowOff>0</xdr:rowOff>
    </xdr:from>
    <xdr:ext cx="1041400" cy="38100"/>
    <xdr:grpSp>
      <xdr:nvGrpSpPr>
        <xdr:cNvPr id="398" name="Group 5">
          <a:extLst>
            <a:ext uri="{FF2B5EF4-FFF2-40B4-BE49-F238E27FC236}">
              <a16:creationId xmlns:a16="http://schemas.microsoft.com/office/drawing/2014/main" id="{00000000-0008-0000-0700-00008E010000}"/>
            </a:ext>
          </a:extLst>
        </xdr:cNvPr>
        <xdr:cNvGrpSpPr/>
      </xdr:nvGrpSpPr>
      <xdr:grpSpPr>
        <a:xfrm>
          <a:off x="12552508" y="1221441"/>
          <a:ext cx="1041400" cy="38100"/>
          <a:chOff x="0" y="0"/>
          <a:chExt cx="1041400" cy="38100"/>
        </a:xfrm>
      </xdr:grpSpPr>
      <xdr:sp macro="" textlink="">
        <xdr:nvSpPr>
          <xdr:cNvPr id="399" name="Shape 6">
            <a:extLst>
              <a:ext uri="{FF2B5EF4-FFF2-40B4-BE49-F238E27FC236}">
                <a16:creationId xmlns:a16="http://schemas.microsoft.com/office/drawing/2014/main" id="{00000000-0008-0000-0700-00008F010000}"/>
              </a:ext>
            </a:extLst>
          </xdr:cNvPr>
          <xdr:cNvSpPr/>
        </xdr:nvSpPr>
        <xdr:spPr>
          <a:xfrm>
            <a:off x="0" y="6350"/>
            <a:ext cx="1041400" cy="0"/>
          </a:xfrm>
          <a:custGeom>
            <a:avLst/>
            <a:gdLst/>
            <a:ahLst/>
            <a:cxnLst/>
            <a:rect l="0" t="0" r="0" b="0"/>
            <a:pathLst>
              <a:path w="1041400">
                <a:moveTo>
                  <a:pt x="1041400" y="0"/>
                </a:moveTo>
                <a:lnTo>
                  <a:pt x="0" y="0"/>
                </a:lnTo>
              </a:path>
            </a:pathLst>
          </a:custGeom>
          <a:ln w="12700">
            <a:solidFill>
              <a:srgbClr val="231F20"/>
            </a:solidFill>
          </a:ln>
        </xdr:spPr>
      </xdr:sp>
      <xdr:sp macro="" textlink="">
        <xdr:nvSpPr>
          <xdr:cNvPr id="400" name="Shape 7">
            <a:extLst>
              <a:ext uri="{FF2B5EF4-FFF2-40B4-BE49-F238E27FC236}">
                <a16:creationId xmlns:a16="http://schemas.microsoft.com/office/drawing/2014/main" id="{00000000-0008-0000-0700-000090010000}"/>
              </a:ext>
            </a:extLst>
          </xdr:cNvPr>
          <xdr:cNvSpPr/>
        </xdr:nvSpPr>
        <xdr:spPr>
          <a:xfrm>
            <a:off x="0" y="31750"/>
            <a:ext cx="1041400" cy="0"/>
          </a:xfrm>
          <a:custGeom>
            <a:avLst/>
            <a:gdLst/>
            <a:ahLst/>
            <a:cxnLst/>
            <a:rect l="0" t="0" r="0" b="0"/>
            <a:pathLst>
              <a:path w="1041400">
                <a:moveTo>
                  <a:pt x="1041400" y="0"/>
                </a:moveTo>
                <a:lnTo>
                  <a:pt x="0" y="0"/>
                </a:lnTo>
              </a:path>
            </a:pathLst>
          </a:custGeom>
          <a:ln w="12700">
            <a:solidFill>
              <a:srgbClr val="231F20"/>
            </a:solidFill>
          </a:ln>
        </xdr:spPr>
      </xdr:sp>
    </xdr:grpSp>
    <xdr:clientData/>
  </xdr:oneCellAnchor>
  <xdr:oneCellAnchor>
    <xdr:from>
      <xdr:col>12</xdr:col>
      <xdr:colOff>24332</xdr:colOff>
      <xdr:row>2</xdr:row>
      <xdr:rowOff>0</xdr:rowOff>
    </xdr:from>
    <xdr:ext cx="1041400" cy="38100"/>
    <xdr:grpSp>
      <xdr:nvGrpSpPr>
        <xdr:cNvPr id="404" name="Group 5">
          <a:extLst>
            <a:ext uri="{FF2B5EF4-FFF2-40B4-BE49-F238E27FC236}">
              <a16:creationId xmlns:a16="http://schemas.microsoft.com/office/drawing/2014/main" id="{00000000-0008-0000-0700-000094010000}"/>
            </a:ext>
          </a:extLst>
        </xdr:cNvPr>
        <xdr:cNvGrpSpPr/>
      </xdr:nvGrpSpPr>
      <xdr:grpSpPr>
        <a:xfrm>
          <a:off x="14457508" y="1221441"/>
          <a:ext cx="1041400" cy="38100"/>
          <a:chOff x="0" y="0"/>
          <a:chExt cx="1041400" cy="38100"/>
        </a:xfrm>
      </xdr:grpSpPr>
      <xdr:sp macro="" textlink="">
        <xdr:nvSpPr>
          <xdr:cNvPr id="405" name="Shape 6">
            <a:extLst>
              <a:ext uri="{FF2B5EF4-FFF2-40B4-BE49-F238E27FC236}">
                <a16:creationId xmlns:a16="http://schemas.microsoft.com/office/drawing/2014/main" id="{00000000-0008-0000-0700-000095010000}"/>
              </a:ext>
            </a:extLst>
          </xdr:cNvPr>
          <xdr:cNvSpPr/>
        </xdr:nvSpPr>
        <xdr:spPr>
          <a:xfrm>
            <a:off x="0" y="6350"/>
            <a:ext cx="1041400" cy="0"/>
          </a:xfrm>
          <a:custGeom>
            <a:avLst/>
            <a:gdLst/>
            <a:ahLst/>
            <a:cxnLst/>
            <a:rect l="0" t="0" r="0" b="0"/>
            <a:pathLst>
              <a:path w="1041400">
                <a:moveTo>
                  <a:pt x="1041400" y="0"/>
                </a:moveTo>
                <a:lnTo>
                  <a:pt x="0" y="0"/>
                </a:lnTo>
              </a:path>
            </a:pathLst>
          </a:custGeom>
          <a:ln w="12700">
            <a:solidFill>
              <a:srgbClr val="231F20"/>
            </a:solidFill>
          </a:ln>
        </xdr:spPr>
      </xdr:sp>
      <xdr:sp macro="" textlink="">
        <xdr:nvSpPr>
          <xdr:cNvPr id="406" name="Shape 7">
            <a:extLst>
              <a:ext uri="{FF2B5EF4-FFF2-40B4-BE49-F238E27FC236}">
                <a16:creationId xmlns:a16="http://schemas.microsoft.com/office/drawing/2014/main" id="{00000000-0008-0000-0700-000096010000}"/>
              </a:ext>
            </a:extLst>
          </xdr:cNvPr>
          <xdr:cNvSpPr/>
        </xdr:nvSpPr>
        <xdr:spPr>
          <a:xfrm>
            <a:off x="0" y="31750"/>
            <a:ext cx="1041400" cy="0"/>
          </a:xfrm>
          <a:custGeom>
            <a:avLst/>
            <a:gdLst/>
            <a:ahLst/>
            <a:cxnLst/>
            <a:rect l="0" t="0" r="0" b="0"/>
            <a:pathLst>
              <a:path w="1041400">
                <a:moveTo>
                  <a:pt x="1041400" y="0"/>
                </a:moveTo>
                <a:lnTo>
                  <a:pt x="0" y="0"/>
                </a:lnTo>
              </a:path>
            </a:pathLst>
          </a:custGeom>
          <a:ln w="12700">
            <a:solidFill>
              <a:srgbClr val="231F20"/>
            </a:solidFill>
          </a:ln>
        </xdr:spPr>
      </xdr:sp>
    </xdr:grp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tabSelected="1" zoomScale="115" zoomScaleNormal="115" workbookViewId="0">
      <selection activeCell="A2" sqref="A2:E2"/>
    </sheetView>
  </sheetViews>
  <sheetFormatPr defaultRowHeight="12.75" x14ac:dyDescent="0.2"/>
  <cols>
    <col min="1" max="1" width="60.1640625" customWidth="1"/>
    <col min="2" max="2" width="14" customWidth="1"/>
    <col min="3" max="3" width="17.33203125" customWidth="1"/>
    <col min="4" max="4" width="18.6640625" customWidth="1"/>
    <col min="5" max="5" width="9.33203125" customWidth="1"/>
  </cols>
  <sheetData>
    <row r="1" spans="1:5" ht="26.1" customHeight="1" x14ac:dyDescent="0.2">
      <c r="A1" s="97" t="s">
        <v>0</v>
      </c>
      <c r="B1" s="98"/>
      <c r="C1" s="98"/>
      <c r="D1" s="98"/>
      <c r="E1" s="98"/>
    </row>
    <row r="2" spans="1:5" ht="53.45" customHeight="1" x14ac:dyDescent="0.2">
      <c r="A2" s="185" t="s">
        <v>303</v>
      </c>
      <c r="B2" s="185"/>
      <c r="C2" s="185"/>
      <c r="D2" s="185"/>
      <c r="E2" s="185"/>
    </row>
    <row r="3" spans="1:5" ht="22.5" customHeight="1" x14ac:dyDescent="0.2">
      <c r="A3" s="5" t="s">
        <v>1</v>
      </c>
      <c r="B3" s="39" t="s">
        <v>146</v>
      </c>
      <c r="C3" s="6" t="s">
        <v>2</v>
      </c>
      <c r="D3" s="38" t="s">
        <v>145</v>
      </c>
      <c r="E3" s="2"/>
    </row>
    <row r="4" spans="1:5" ht="15" customHeight="1" x14ac:dyDescent="0.2">
      <c r="A4" s="7" t="s">
        <v>3</v>
      </c>
      <c r="B4" s="7"/>
      <c r="C4" s="7"/>
      <c r="D4" s="7"/>
      <c r="E4" s="3"/>
    </row>
    <row r="5" spans="1:5" ht="15" customHeight="1" x14ac:dyDescent="0.2">
      <c r="A5" s="8" t="s">
        <v>4</v>
      </c>
      <c r="B5" s="9">
        <v>17650.7</v>
      </c>
      <c r="C5" s="9">
        <v>19690.3</v>
      </c>
      <c r="D5" s="9">
        <v>21544.400000000001</v>
      </c>
      <c r="E5" s="3"/>
    </row>
    <row r="6" spans="1:5" ht="15" customHeight="1" x14ac:dyDescent="0.2">
      <c r="A6" s="10" t="s">
        <v>5</v>
      </c>
      <c r="B6" s="11">
        <v>2355</v>
      </c>
      <c r="C6" s="11">
        <v>2652.2</v>
      </c>
      <c r="D6" s="11">
        <v>2875</v>
      </c>
      <c r="E6" s="3"/>
    </row>
    <row r="7" spans="1:5" ht="15" customHeight="1" x14ac:dyDescent="0.2">
      <c r="A7" s="8" t="s">
        <v>6</v>
      </c>
      <c r="B7" s="12">
        <v>2381.1</v>
      </c>
      <c r="C7" s="12">
        <v>2377</v>
      </c>
      <c r="D7" s="12">
        <v>2089.1999999999998</v>
      </c>
      <c r="E7" s="3"/>
    </row>
    <row r="8" spans="1:5" ht="15" customHeight="1" x14ac:dyDescent="0.2">
      <c r="A8" s="7" t="s">
        <v>7</v>
      </c>
      <c r="B8" s="13">
        <v>22386.799999999999</v>
      </c>
      <c r="C8" s="13">
        <v>24719.5</v>
      </c>
      <c r="D8" s="13">
        <v>26508.6</v>
      </c>
      <c r="E8" s="3"/>
    </row>
    <row r="9" spans="1:5" ht="15" customHeight="1" x14ac:dyDescent="0.2">
      <c r="A9" s="14" t="s">
        <v>8</v>
      </c>
      <c r="B9" s="15">
        <v>7065.8</v>
      </c>
      <c r="C9" s="15">
        <v>7930.7</v>
      </c>
      <c r="D9" s="15">
        <v>8526.9</v>
      </c>
      <c r="E9" s="3"/>
    </row>
    <row r="10" spans="1:5" ht="15" customHeight="1" x14ac:dyDescent="0.2">
      <c r="A10" s="7" t="s">
        <v>9</v>
      </c>
      <c r="B10" s="11">
        <v>8486.4</v>
      </c>
      <c r="C10" s="11">
        <v>9472.2000000000007</v>
      </c>
      <c r="D10" s="11">
        <v>10493.6</v>
      </c>
      <c r="E10" s="3"/>
    </row>
    <row r="11" spans="1:5" ht="15" customHeight="1" x14ac:dyDescent="0.2">
      <c r="A11" s="14" t="s">
        <v>10</v>
      </c>
      <c r="B11" s="16">
        <v>518</v>
      </c>
      <c r="C11" s="16">
        <v>554.9</v>
      </c>
      <c r="D11" s="16">
        <v>371</v>
      </c>
      <c r="E11" s="3"/>
    </row>
    <row r="12" spans="1:5" ht="15" customHeight="1" x14ac:dyDescent="0.2">
      <c r="A12" s="7" t="s">
        <v>11</v>
      </c>
      <c r="B12" s="11">
        <v>1011.4</v>
      </c>
      <c r="C12" s="11">
        <v>1247</v>
      </c>
      <c r="D12" s="11">
        <v>1377.3</v>
      </c>
      <c r="E12" s="3"/>
    </row>
    <row r="13" spans="1:5" ht="15" customHeight="1" x14ac:dyDescent="0.2">
      <c r="A13" s="14" t="s">
        <v>12</v>
      </c>
      <c r="B13" s="15">
        <v>1408.4</v>
      </c>
      <c r="C13" s="15">
        <v>1708.2</v>
      </c>
      <c r="D13" s="15">
        <v>1824.1</v>
      </c>
      <c r="E13" s="3"/>
    </row>
    <row r="14" spans="1:5" ht="15" customHeight="1" x14ac:dyDescent="0.2">
      <c r="A14" s="7" t="s">
        <v>13</v>
      </c>
      <c r="B14" s="17">
        <v>153.5</v>
      </c>
      <c r="C14" s="17">
        <v>224.4</v>
      </c>
      <c r="D14" s="17">
        <v>135.80000000000001</v>
      </c>
      <c r="E14" s="3"/>
    </row>
    <row r="15" spans="1:5" ht="15" customHeight="1" x14ac:dyDescent="0.2">
      <c r="A15" s="18" t="s">
        <v>14</v>
      </c>
      <c r="B15" s="19">
        <v>18643.5</v>
      </c>
      <c r="C15" s="19">
        <v>21137.4</v>
      </c>
      <c r="D15" s="19">
        <v>22728.7</v>
      </c>
      <c r="E15" s="3"/>
    </row>
    <row r="16" spans="1:5" ht="15" customHeight="1" x14ac:dyDescent="0.2">
      <c r="A16" s="7" t="s">
        <v>15</v>
      </c>
      <c r="B16" s="17">
        <v>391.4</v>
      </c>
      <c r="C16" s="17">
        <v>301.2</v>
      </c>
      <c r="D16" s="17">
        <v>298</v>
      </c>
      <c r="E16" s="3"/>
    </row>
    <row r="17" spans="1:5" ht="15" customHeight="1" x14ac:dyDescent="0.2">
      <c r="A17" s="18" t="s">
        <v>16</v>
      </c>
      <c r="B17" s="19">
        <v>4134.7</v>
      </c>
      <c r="C17" s="19">
        <v>3883.3</v>
      </c>
      <c r="D17" s="19">
        <v>4077.9</v>
      </c>
      <c r="E17" s="3"/>
    </row>
    <row r="18" spans="1:5" ht="15" customHeight="1" x14ac:dyDescent="0.2">
      <c r="A18" s="7" t="s">
        <v>17</v>
      </c>
      <c r="B18" s="20" t="s">
        <v>18</v>
      </c>
      <c r="C18" s="11">
        <v>1376.4</v>
      </c>
      <c r="D18" s="20" t="s">
        <v>18</v>
      </c>
      <c r="E18" s="3"/>
    </row>
    <row r="19" spans="1:5" ht="15" customHeight="1" x14ac:dyDescent="0.2">
      <c r="A19" s="14" t="s">
        <v>19</v>
      </c>
      <c r="B19" s="16">
        <v>93.5</v>
      </c>
      <c r="C19" s="16">
        <v>499.2</v>
      </c>
      <c r="D19" s="16">
        <v>622.79999999999995</v>
      </c>
      <c r="E19" s="3"/>
    </row>
    <row r="20" spans="1:5" ht="15" customHeight="1" x14ac:dyDescent="0.2">
      <c r="A20" s="7" t="s">
        <v>20</v>
      </c>
      <c r="B20" s="21">
        <v>181.8</v>
      </c>
      <c r="C20" s="21">
        <v>191.4</v>
      </c>
      <c r="D20" s="21">
        <v>96.5</v>
      </c>
      <c r="E20" s="3"/>
    </row>
    <row r="21" spans="1:5" ht="15" customHeight="1" x14ac:dyDescent="0.2">
      <c r="A21" s="14" t="s">
        <v>21</v>
      </c>
      <c r="B21" s="22">
        <v>-92.5</v>
      </c>
      <c r="C21" s="22">
        <v>-170.3</v>
      </c>
      <c r="D21" s="22">
        <v>-331</v>
      </c>
      <c r="E21" s="3"/>
    </row>
    <row r="22" spans="1:5" ht="15" customHeight="1" x14ac:dyDescent="0.2">
      <c r="A22" s="23" t="s">
        <v>22</v>
      </c>
      <c r="B22" s="13">
        <v>4317.5</v>
      </c>
      <c r="C22" s="13">
        <v>5780</v>
      </c>
      <c r="D22" s="13">
        <v>4466.2</v>
      </c>
      <c r="E22" s="3"/>
    </row>
    <row r="23" spans="1:5" ht="15" customHeight="1" x14ac:dyDescent="0.2">
      <c r="A23" s="14" t="s">
        <v>23</v>
      </c>
      <c r="B23" s="12">
        <v>1432.6</v>
      </c>
      <c r="C23" s="12">
        <v>1262</v>
      </c>
      <c r="D23" s="24">
        <v>871.6</v>
      </c>
      <c r="E23" s="3"/>
    </row>
    <row r="24" spans="1:5" ht="15" customHeight="1" x14ac:dyDescent="0.2">
      <c r="A24" s="23" t="s">
        <v>24</v>
      </c>
      <c r="B24" s="13">
        <v>2884.9</v>
      </c>
      <c r="C24" s="13">
        <v>4518</v>
      </c>
      <c r="D24" s="13">
        <v>3594.6</v>
      </c>
      <c r="E24" s="3"/>
    </row>
    <row r="25" spans="1:5" ht="15" customHeight="1" x14ac:dyDescent="0.2">
      <c r="A25" s="18" t="s">
        <v>25</v>
      </c>
      <c r="B25" s="24">
        <v>0.2</v>
      </c>
      <c r="C25" s="22">
        <v>-0.3</v>
      </c>
      <c r="D25" s="22">
        <v>-4.5999999999999996</v>
      </c>
      <c r="E25" s="3"/>
    </row>
    <row r="26" spans="1:5" ht="14.25" customHeight="1" x14ac:dyDescent="0.2">
      <c r="A26" s="23" t="s">
        <v>26</v>
      </c>
      <c r="B26" s="25">
        <v>2884.7</v>
      </c>
      <c r="C26" s="26">
        <v>4518.3</v>
      </c>
      <c r="D26" s="25">
        <v>3599.2</v>
      </c>
      <c r="E26" s="3"/>
    </row>
    <row r="27" spans="1:5" ht="15.95" customHeight="1" x14ac:dyDescent="0.2">
      <c r="A27" s="14" t="s">
        <v>27</v>
      </c>
      <c r="B27" s="27">
        <v>1.99</v>
      </c>
      <c r="C27" s="28">
        <v>3.27</v>
      </c>
      <c r="D27" s="27">
        <v>2.95</v>
      </c>
      <c r="E27" s="3"/>
    </row>
    <row r="28" spans="1:5" ht="15" customHeight="1" x14ac:dyDescent="0.2">
      <c r="A28" s="7" t="s">
        <v>28</v>
      </c>
      <c r="B28" s="29">
        <v>1.97</v>
      </c>
      <c r="C28" s="30">
        <v>3.24</v>
      </c>
      <c r="D28" s="29">
        <v>2.92</v>
      </c>
      <c r="E28" s="3"/>
    </row>
    <row r="29" spans="1:5" ht="15" customHeight="1" x14ac:dyDescent="0.2">
      <c r="A29" s="14" t="s">
        <v>29</v>
      </c>
      <c r="B29" s="31"/>
      <c r="C29" s="31"/>
      <c r="D29" s="31"/>
      <c r="E29" s="3"/>
    </row>
    <row r="30" spans="1:5" ht="15" customHeight="1" x14ac:dyDescent="0.2">
      <c r="A30" s="23" t="s">
        <v>30</v>
      </c>
      <c r="B30" s="11">
        <v>1449.5</v>
      </c>
      <c r="C30" s="11">
        <v>1382.7</v>
      </c>
      <c r="D30" s="11">
        <v>1221.2</v>
      </c>
      <c r="E30" s="3"/>
    </row>
    <row r="31" spans="1:5" ht="42.6" customHeight="1" x14ac:dyDescent="0.2">
      <c r="A31" s="18" t="s">
        <v>31</v>
      </c>
      <c r="B31" s="15">
        <v>1461.5</v>
      </c>
      <c r="C31" s="15">
        <v>1394.6</v>
      </c>
      <c r="D31" s="15">
        <v>1233.2</v>
      </c>
      <c r="E31" s="1"/>
    </row>
    <row r="32" spans="1:5" ht="14.25" customHeight="1" x14ac:dyDescent="0.2">
      <c r="A32" s="100" t="s">
        <v>32</v>
      </c>
      <c r="B32" s="100"/>
      <c r="C32" s="100"/>
      <c r="D32" s="100"/>
      <c r="E32" s="100"/>
    </row>
  </sheetData>
  <mergeCells count="3">
    <mergeCell ref="A1:E1"/>
    <mergeCell ref="A2:E2"/>
    <mergeCell ref="A32:E3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3"/>
  <sheetViews>
    <sheetView workbookViewId="0">
      <selection sqref="A1:J1"/>
    </sheetView>
  </sheetViews>
  <sheetFormatPr defaultRowHeight="12.75" x14ac:dyDescent="0.2"/>
  <cols>
    <col min="1" max="1" width="10.5" customWidth="1"/>
    <col min="2" max="2" width="53.5" customWidth="1"/>
    <col min="3" max="3" width="1.1640625" customWidth="1"/>
    <col min="4" max="4" width="14" customWidth="1"/>
    <col min="5" max="5" width="1.1640625" customWidth="1"/>
    <col min="6" max="6" width="2.1640625" customWidth="1"/>
    <col min="7" max="7" width="17.33203125" customWidth="1"/>
    <col min="8" max="8" width="1.1640625" customWidth="1"/>
    <col min="9" max="10" width="18.6640625" customWidth="1"/>
  </cols>
  <sheetData>
    <row r="1" spans="1:10" ht="53.45" customHeight="1" x14ac:dyDescent="0.2">
      <c r="A1" s="99" t="s">
        <v>77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ht="22.5" customHeight="1" x14ac:dyDescent="0.2">
      <c r="A2" s="101"/>
      <c r="B2" s="101"/>
      <c r="C2" s="101"/>
      <c r="D2" s="101"/>
      <c r="E2" s="101"/>
      <c r="F2" s="102" t="s">
        <v>148</v>
      </c>
      <c r="G2" s="103"/>
      <c r="H2" s="102" t="s">
        <v>147</v>
      </c>
      <c r="I2" s="103"/>
      <c r="J2" s="39" t="s">
        <v>153</v>
      </c>
    </row>
    <row r="3" spans="1:10" ht="14.25" customHeight="1" x14ac:dyDescent="0.2">
      <c r="A3" s="104" t="s">
        <v>78</v>
      </c>
      <c r="B3" s="104"/>
      <c r="C3" s="104"/>
      <c r="D3" s="104"/>
      <c r="E3" s="104"/>
      <c r="F3" s="104"/>
      <c r="G3" s="104"/>
      <c r="H3" s="104"/>
      <c r="I3" s="104"/>
      <c r="J3" s="33"/>
    </row>
    <row r="4" spans="1:10" ht="14.25" customHeight="1" x14ac:dyDescent="0.2">
      <c r="A4" s="105" t="s">
        <v>79</v>
      </c>
      <c r="B4" s="105"/>
      <c r="C4" s="105"/>
      <c r="D4" s="105"/>
      <c r="E4" s="106"/>
      <c r="F4" s="106"/>
      <c r="G4" s="106"/>
      <c r="H4" s="106"/>
      <c r="I4" s="106"/>
      <c r="J4" s="31"/>
    </row>
    <row r="5" spans="1:10" ht="14.25" customHeight="1" x14ac:dyDescent="0.2">
      <c r="A5" s="107" t="s">
        <v>80</v>
      </c>
      <c r="B5" s="107"/>
      <c r="C5" s="107"/>
      <c r="D5" s="107"/>
      <c r="E5" s="118">
        <v>2462.3000000000002</v>
      </c>
      <c r="F5" s="118">
        <v>2462.3000000000002</v>
      </c>
      <c r="G5" s="118">
        <v>2462.3000000000002</v>
      </c>
      <c r="H5" s="110">
        <v>8756.2999999999993</v>
      </c>
      <c r="I5" s="110"/>
      <c r="J5" s="34">
        <v>2686.6</v>
      </c>
    </row>
    <row r="6" spans="1:10" ht="14.25" customHeight="1" x14ac:dyDescent="0.2">
      <c r="A6" s="116" t="s">
        <v>81</v>
      </c>
      <c r="B6" s="116"/>
      <c r="C6" s="116"/>
      <c r="D6" s="116"/>
      <c r="E6" s="119">
        <v>228.6</v>
      </c>
      <c r="F6" s="119">
        <v>228.6</v>
      </c>
      <c r="G6" s="119">
        <v>228.6</v>
      </c>
      <c r="H6" s="109">
        <v>181.5</v>
      </c>
      <c r="I6" s="109"/>
      <c r="J6" s="16">
        <v>70.5</v>
      </c>
    </row>
    <row r="7" spans="1:10" ht="14.25" customHeight="1" x14ac:dyDescent="0.2">
      <c r="A7" s="107" t="s">
        <v>82</v>
      </c>
      <c r="B7" s="107"/>
      <c r="C7" s="107"/>
      <c r="D7" s="107"/>
      <c r="E7" s="115">
        <v>870.4</v>
      </c>
      <c r="F7" s="115">
        <v>870.4</v>
      </c>
      <c r="G7" s="115">
        <v>870.4</v>
      </c>
      <c r="H7" s="112">
        <v>693.1</v>
      </c>
      <c r="I7" s="112"/>
      <c r="J7" s="21">
        <v>879.2</v>
      </c>
    </row>
    <row r="8" spans="1:10" ht="14.25" customHeight="1" x14ac:dyDescent="0.2">
      <c r="A8" s="116" t="s">
        <v>45</v>
      </c>
      <c r="B8" s="116"/>
      <c r="C8" s="116"/>
      <c r="D8" s="116"/>
      <c r="E8" s="117">
        <v>1364</v>
      </c>
      <c r="F8" s="117">
        <v>1364</v>
      </c>
      <c r="G8" s="117">
        <v>1364</v>
      </c>
      <c r="H8" s="111">
        <v>1400.5</v>
      </c>
      <c r="I8" s="111"/>
      <c r="J8" s="15">
        <v>1529.4</v>
      </c>
    </row>
    <row r="9" spans="1:10" ht="14.25" customHeight="1" x14ac:dyDescent="0.2">
      <c r="A9" s="107" t="s">
        <v>46</v>
      </c>
      <c r="B9" s="107"/>
      <c r="C9" s="107"/>
      <c r="D9" s="107"/>
      <c r="E9" s="108">
        <v>358.1</v>
      </c>
      <c r="F9" s="108">
        <v>358.1</v>
      </c>
      <c r="G9" s="108">
        <v>358.1</v>
      </c>
      <c r="H9" s="146">
        <v>1462.8</v>
      </c>
      <c r="I9" s="146"/>
      <c r="J9" s="43">
        <v>488.2</v>
      </c>
    </row>
    <row r="10" spans="1:10" ht="14.25" customHeight="1" x14ac:dyDescent="0.2">
      <c r="A10" s="113" t="s">
        <v>83</v>
      </c>
      <c r="B10" s="113"/>
      <c r="C10" s="113"/>
      <c r="D10" s="113"/>
      <c r="E10" s="114">
        <v>5283.4</v>
      </c>
      <c r="F10" s="114">
        <v>5283.4</v>
      </c>
      <c r="G10" s="114">
        <v>5283.4</v>
      </c>
      <c r="H10" s="111">
        <v>12494.2</v>
      </c>
      <c r="I10" s="111"/>
      <c r="J10" s="15">
        <v>5653.9</v>
      </c>
    </row>
    <row r="11" spans="1:10" ht="14.25" customHeight="1" x14ac:dyDescent="0.2">
      <c r="A11" s="120" t="s">
        <v>84</v>
      </c>
      <c r="B11" s="120"/>
      <c r="C11" s="120"/>
      <c r="D11" s="120"/>
      <c r="E11" s="115">
        <v>542.29999999999995</v>
      </c>
      <c r="F11" s="115">
        <v>542.29999999999995</v>
      </c>
      <c r="G11" s="115">
        <v>542.29999999999995</v>
      </c>
      <c r="H11" s="112">
        <v>267.7</v>
      </c>
      <c r="I11" s="112"/>
      <c r="J11" s="21">
        <v>220</v>
      </c>
    </row>
    <row r="12" spans="1:10" ht="14.25" customHeight="1" x14ac:dyDescent="0.2">
      <c r="A12" s="123" t="s">
        <v>144</v>
      </c>
      <c r="B12" s="124"/>
      <c r="C12" s="124"/>
      <c r="D12" s="124"/>
      <c r="E12" s="115"/>
      <c r="F12" s="115"/>
      <c r="G12" s="115"/>
      <c r="H12" s="112"/>
      <c r="I12" s="112"/>
      <c r="J12" s="21"/>
    </row>
    <row r="13" spans="1:10" ht="14.25" customHeight="1" x14ac:dyDescent="0.2">
      <c r="A13" s="105" t="s">
        <v>85</v>
      </c>
      <c r="B13" s="105"/>
      <c r="C13" s="105"/>
      <c r="D13" s="105"/>
      <c r="E13" s="119">
        <v>481.6</v>
      </c>
      <c r="F13" s="119">
        <v>481.6</v>
      </c>
      <c r="G13" s="119">
        <v>481.6</v>
      </c>
      <c r="H13" s="109">
        <v>334.7</v>
      </c>
      <c r="I13" s="109"/>
      <c r="J13" s="40">
        <v>396</v>
      </c>
    </row>
    <row r="14" spans="1:10" ht="14.25" customHeight="1" x14ac:dyDescent="0.2">
      <c r="A14" s="120" t="s">
        <v>86</v>
      </c>
      <c r="B14" s="120"/>
      <c r="C14" s="120"/>
      <c r="D14" s="120"/>
      <c r="E14" s="121">
        <v>4919.5</v>
      </c>
      <c r="F14" s="121">
        <v>4919.5</v>
      </c>
      <c r="G14" s="121">
        <v>4919.5</v>
      </c>
      <c r="H14" s="142">
        <v>5929.1</v>
      </c>
      <c r="I14" s="142"/>
      <c r="J14" s="42">
        <v>6431.7</v>
      </c>
    </row>
    <row r="15" spans="1:10" ht="14.25" customHeight="1" x14ac:dyDescent="0.2">
      <c r="A15" s="105" t="s">
        <v>37</v>
      </c>
      <c r="B15" s="105"/>
      <c r="C15" s="105"/>
      <c r="D15" s="105"/>
      <c r="E15" s="117">
        <v>795.4</v>
      </c>
      <c r="F15" s="117">
        <v>795.4</v>
      </c>
      <c r="G15" s="117">
        <v>795.4</v>
      </c>
      <c r="H15" s="109">
        <v>134.69999999999999</v>
      </c>
      <c r="I15" s="109"/>
      <c r="J15" s="40">
        <v>1765.8</v>
      </c>
    </row>
    <row r="16" spans="1:10" ht="14.25" customHeight="1" x14ac:dyDescent="0.2">
      <c r="A16" s="120" t="s">
        <v>87</v>
      </c>
      <c r="B16" s="120"/>
      <c r="C16" s="120"/>
      <c r="D16" s="120"/>
      <c r="E16" s="115">
        <v>362.8</v>
      </c>
      <c r="F16" s="115">
        <v>362.8</v>
      </c>
      <c r="G16" s="115">
        <v>362.8</v>
      </c>
      <c r="H16" s="112">
        <v>412.2</v>
      </c>
      <c r="I16" s="112"/>
      <c r="J16" s="41">
        <v>479.6</v>
      </c>
    </row>
    <row r="17" spans="1:10" ht="14.25" customHeight="1" x14ac:dyDescent="0.2">
      <c r="A17" s="105" t="s">
        <v>88</v>
      </c>
      <c r="B17" s="105"/>
      <c r="C17" s="105"/>
      <c r="D17" s="105"/>
      <c r="E17" s="119">
        <v>441.4</v>
      </c>
      <c r="F17" s="119">
        <v>441.4</v>
      </c>
      <c r="G17" s="119">
        <v>441.4</v>
      </c>
      <c r="H17" s="111">
        <v>1042.2</v>
      </c>
      <c r="I17" s="111"/>
      <c r="J17" s="40">
        <v>781.8</v>
      </c>
    </row>
    <row r="18" spans="1:10" ht="14.25" customHeight="1" x14ac:dyDescent="0.2">
      <c r="A18" s="120" t="s">
        <v>89</v>
      </c>
      <c r="B18" s="120"/>
      <c r="C18" s="120"/>
      <c r="D18" s="120"/>
      <c r="E18" s="122">
        <v>1539.2</v>
      </c>
      <c r="F18" s="122">
        <v>1539.2</v>
      </c>
      <c r="G18" s="122">
        <v>1539.2</v>
      </c>
      <c r="H18" s="146">
        <v>3541.6</v>
      </c>
      <c r="I18" s="146"/>
      <c r="J18" s="44">
        <v>3490.8</v>
      </c>
    </row>
    <row r="19" spans="1:10" ht="14.25" customHeight="1" x14ac:dyDescent="0.2">
      <c r="A19" s="129" t="s">
        <v>143</v>
      </c>
      <c r="B19" s="129"/>
      <c r="C19" s="37"/>
      <c r="D19" s="37"/>
      <c r="E19" s="35"/>
      <c r="F19" s="35"/>
      <c r="G19" s="35"/>
      <c r="H19" s="11"/>
      <c r="I19" s="11"/>
      <c r="J19" s="11"/>
    </row>
    <row r="20" spans="1:10" ht="15" customHeight="1" thickBot="1" x14ac:dyDescent="0.25">
      <c r="A20" s="105" t="s">
        <v>90</v>
      </c>
      <c r="B20" s="105"/>
      <c r="C20" s="105"/>
      <c r="D20" s="105"/>
      <c r="E20" s="128">
        <v>14365.6</v>
      </c>
      <c r="F20" s="128">
        <v>14365.6</v>
      </c>
      <c r="G20" s="128">
        <v>14365.6</v>
      </c>
      <c r="H20" s="150">
        <v>24156.400000000001</v>
      </c>
      <c r="I20" s="150"/>
      <c r="J20" s="48">
        <v>19219.599999999999</v>
      </c>
    </row>
    <row r="21" spans="1:10" ht="14.25" customHeight="1" thickTop="1" x14ac:dyDescent="0.2">
      <c r="A21" s="126" t="s">
        <v>91</v>
      </c>
      <c r="B21" s="126"/>
      <c r="C21" s="126"/>
      <c r="D21" s="126"/>
      <c r="E21" s="127"/>
      <c r="F21" s="127"/>
      <c r="G21" s="127"/>
      <c r="H21" s="149"/>
      <c r="I21" s="149"/>
      <c r="J21" s="32"/>
    </row>
    <row r="22" spans="1:10" ht="14.25" customHeight="1" x14ac:dyDescent="0.2">
      <c r="A22" s="105" t="s">
        <v>92</v>
      </c>
      <c r="B22" s="105"/>
      <c r="C22" s="105"/>
      <c r="D22" s="105"/>
      <c r="E22" s="106"/>
      <c r="F22" s="106"/>
      <c r="G22" s="106"/>
      <c r="H22" s="106"/>
      <c r="I22" s="106"/>
      <c r="J22" s="31"/>
    </row>
    <row r="23" spans="1:10" ht="14.25" customHeight="1" x14ac:dyDescent="0.2">
      <c r="A23" s="107" t="s">
        <v>48</v>
      </c>
      <c r="B23" s="107"/>
      <c r="C23" s="107"/>
      <c r="D23" s="107"/>
      <c r="E23" s="118">
        <v>782.5</v>
      </c>
      <c r="F23" s="118">
        <v>782.5</v>
      </c>
      <c r="G23" s="118">
        <v>782.5</v>
      </c>
      <c r="H23" s="110">
        <v>1179.3</v>
      </c>
      <c r="I23" s="110"/>
      <c r="J23" s="34">
        <v>1189.7</v>
      </c>
    </row>
    <row r="24" spans="1:10" ht="14.25" customHeight="1" x14ac:dyDescent="0.2">
      <c r="A24" s="116" t="s">
        <v>93</v>
      </c>
      <c r="B24" s="116"/>
      <c r="C24" s="116"/>
      <c r="D24" s="116"/>
      <c r="E24" s="117">
        <v>1934.5</v>
      </c>
      <c r="F24" s="117">
        <v>1934.5</v>
      </c>
      <c r="G24" s="117">
        <v>1934.5</v>
      </c>
      <c r="H24" s="111">
        <v>1752.5</v>
      </c>
      <c r="I24" s="111"/>
      <c r="J24" s="15">
        <v>1753.7</v>
      </c>
    </row>
    <row r="25" spans="1:10" ht="14.25" customHeight="1" x14ac:dyDescent="0.2">
      <c r="A25" s="125" t="s">
        <v>150</v>
      </c>
      <c r="B25" s="107"/>
      <c r="C25" s="107"/>
      <c r="D25" s="107"/>
      <c r="E25" s="115" t="s">
        <v>149</v>
      </c>
      <c r="F25" s="115" t="s">
        <v>149</v>
      </c>
      <c r="G25" s="115" t="s">
        <v>149</v>
      </c>
      <c r="H25" s="112">
        <v>656.8</v>
      </c>
      <c r="I25" s="112"/>
      <c r="J25" s="21">
        <v>664.6</v>
      </c>
    </row>
    <row r="26" spans="1:10" ht="14.25" customHeight="1" x14ac:dyDescent="0.2">
      <c r="A26" s="133" t="s">
        <v>151</v>
      </c>
      <c r="B26" s="116"/>
      <c r="C26" s="116"/>
      <c r="D26" s="116"/>
      <c r="E26" s="117" t="s">
        <v>149</v>
      </c>
      <c r="F26" s="117" t="s">
        <v>149</v>
      </c>
      <c r="G26" s="117" t="s">
        <v>149</v>
      </c>
      <c r="H26" s="109">
        <v>102.8</v>
      </c>
      <c r="I26" s="109"/>
      <c r="J26" s="45">
        <v>1291.7</v>
      </c>
    </row>
    <row r="27" spans="1:10" ht="14.25" customHeight="1" x14ac:dyDescent="0.2">
      <c r="A27" s="107" t="s">
        <v>94</v>
      </c>
      <c r="B27" s="107"/>
      <c r="C27" s="107"/>
      <c r="D27" s="107"/>
      <c r="E27" s="121">
        <v>1288.5</v>
      </c>
      <c r="F27" s="121">
        <v>1288.5</v>
      </c>
      <c r="G27" s="121">
        <v>1288.5</v>
      </c>
      <c r="H27" s="142">
        <v>1642.9</v>
      </c>
      <c r="I27" s="142"/>
      <c r="J27" s="11">
        <v>1269</v>
      </c>
    </row>
    <row r="28" spans="1:10" ht="14.25" customHeight="1" x14ac:dyDescent="0.2">
      <c r="A28" s="116" t="s">
        <v>95</v>
      </c>
      <c r="B28" s="116"/>
      <c r="C28" s="116"/>
      <c r="D28" s="116"/>
      <c r="E28" s="130" t="s">
        <v>149</v>
      </c>
      <c r="F28" s="130" t="s">
        <v>149</v>
      </c>
      <c r="G28" s="130" t="s">
        <v>149</v>
      </c>
      <c r="H28" s="145">
        <v>349.9</v>
      </c>
      <c r="I28" s="145"/>
      <c r="J28" s="45" t="s">
        <v>149</v>
      </c>
    </row>
    <row r="29" spans="1:10" ht="14.25" customHeight="1" x14ac:dyDescent="0.2">
      <c r="A29" s="131" t="s">
        <v>96</v>
      </c>
      <c r="B29" s="131"/>
      <c r="C29" s="131"/>
      <c r="D29" s="131"/>
      <c r="E29" s="132">
        <v>4220.7</v>
      </c>
      <c r="F29" s="132">
        <v>4220.7</v>
      </c>
      <c r="G29" s="132">
        <v>4220.7</v>
      </c>
      <c r="H29" s="142">
        <v>5684.2</v>
      </c>
      <c r="I29" s="142"/>
      <c r="J29" s="11">
        <v>6168.7</v>
      </c>
    </row>
    <row r="30" spans="1:10" ht="14.25" customHeight="1" x14ac:dyDescent="0.2">
      <c r="A30" s="105" t="s">
        <v>97</v>
      </c>
      <c r="B30" s="105"/>
      <c r="C30" s="105"/>
      <c r="D30" s="105"/>
      <c r="E30" s="117">
        <v>3932.6</v>
      </c>
      <c r="F30" s="117">
        <v>3932.6</v>
      </c>
      <c r="G30" s="117">
        <v>3932.6</v>
      </c>
      <c r="H30" s="111">
        <v>9090.2000000000007</v>
      </c>
      <c r="I30" s="111"/>
      <c r="J30" s="15">
        <v>11167</v>
      </c>
    </row>
    <row r="31" spans="1:10" ht="14.25" customHeight="1" x14ac:dyDescent="0.2">
      <c r="A31" s="120" t="s">
        <v>49</v>
      </c>
      <c r="B31" s="120"/>
      <c r="C31" s="120"/>
      <c r="D31" s="120"/>
      <c r="E31" s="121">
        <v>4.4000000000000004</v>
      </c>
      <c r="F31" s="121">
        <v>4.4000000000000004</v>
      </c>
      <c r="G31" s="121">
        <v>4.4000000000000004</v>
      </c>
      <c r="H31" s="142">
        <v>6775.7</v>
      </c>
      <c r="I31" s="142"/>
      <c r="J31" s="11">
        <v>6744.4</v>
      </c>
    </row>
    <row r="32" spans="1:10" ht="14.25" customHeight="1" x14ac:dyDescent="0.2">
      <c r="A32" s="105" t="s">
        <v>98</v>
      </c>
      <c r="B32" s="105"/>
      <c r="C32" s="105"/>
      <c r="D32" s="105"/>
      <c r="E32" s="136">
        <v>750.9</v>
      </c>
      <c r="F32" s="136">
        <v>750.9</v>
      </c>
      <c r="G32" s="136">
        <v>750.9</v>
      </c>
      <c r="H32" s="147">
        <v>1430.5</v>
      </c>
      <c r="I32" s="147"/>
      <c r="J32" s="46">
        <v>1370.5</v>
      </c>
    </row>
    <row r="33" spans="1:10" ht="14.25" customHeight="1" x14ac:dyDescent="0.2">
      <c r="A33" s="131" t="s">
        <v>99</v>
      </c>
      <c r="B33" s="131"/>
      <c r="C33" s="131"/>
      <c r="D33" s="131"/>
      <c r="E33" s="132">
        <v>8908.6</v>
      </c>
      <c r="F33" s="132">
        <v>8908.6</v>
      </c>
      <c r="G33" s="132">
        <v>8908.6</v>
      </c>
      <c r="H33" s="142">
        <v>22980.6</v>
      </c>
      <c r="I33" s="142"/>
      <c r="J33" s="11">
        <v>25450.6</v>
      </c>
    </row>
    <row r="34" spans="1:10" ht="14.25" customHeight="1" x14ac:dyDescent="0.2">
      <c r="A34" s="105" t="s">
        <v>100</v>
      </c>
      <c r="B34" s="105"/>
      <c r="C34" s="105"/>
      <c r="D34" s="105"/>
      <c r="E34" s="106"/>
      <c r="F34" s="106"/>
      <c r="G34" s="106"/>
      <c r="H34" s="106"/>
      <c r="I34" s="106"/>
      <c r="J34" s="31"/>
    </row>
    <row r="35" spans="1:10" ht="27.75" customHeight="1" x14ac:dyDescent="0.2">
      <c r="A35" s="107" t="s">
        <v>101</v>
      </c>
      <c r="B35" s="107"/>
      <c r="C35" s="107"/>
      <c r="D35" s="107"/>
      <c r="E35" s="135">
        <v>1.4</v>
      </c>
      <c r="F35" s="135">
        <v>1.4</v>
      </c>
      <c r="G35" s="135">
        <v>1.4</v>
      </c>
      <c r="H35" s="148">
        <v>1.3</v>
      </c>
      <c r="I35" s="148"/>
      <c r="J35" s="36">
        <v>1.2</v>
      </c>
    </row>
    <row r="36" spans="1:10" ht="14.25" customHeight="1" x14ac:dyDescent="0.2">
      <c r="A36" s="116" t="s">
        <v>102</v>
      </c>
      <c r="B36" s="116"/>
      <c r="C36" s="116"/>
      <c r="D36" s="116"/>
      <c r="E36" s="119">
        <v>41.1</v>
      </c>
      <c r="F36" s="119">
        <v>41.1</v>
      </c>
      <c r="G36" s="119">
        <v>41.1</v>
      </c>
      <c r="H36" s="109">
        <v>41.1</v>
      </c>
      <c r="I36" s="109"/>
      <c r="J36" s="16">
        <v>41.1</v>
      </c>
    </row>
    <row r="37" spans="1:10" ht="14.25" customHeight="1" x14ac:dyDescent="0.2">
      <c r="A37" s="107" t="s">
        <v>103</v>
      </c>
      <c r="B37" s="107"/>
      <c r="C37" s="107"/>
      <c r="D37" s="107"/>
      <c r="E37" s="134">
        <v>5563.2</v>
      </c>
      <c r="F37" s="134">
        <v>5563.2</v>
      </c>
      <c r="G37" s="134">
        <v>5563.2</v>
      </c>
      <c r="H37" s="142">
        <v>1457.4</v>
      </c>
      <c r="I37" s="142"/>
      <c r="J37" s="11">
        <v>-5771.2</v>
      </c>
    </row>
    <row r="38" spans="1:10" ht="14.25" customHeight="1" x14ac:dyDescent="0.2">
      <c r="A38" s="116" t="s">
        <v>104</v>
      </c>
      <c r="B38" s="116"/>
      <c r="C38" s="116"/>
      <c r="D38" s="116"/>
      <c r="E38" s="141">
        <v>-155.6</v>
      </c>
      <c r="F38" s="141">
        <v>-155.6</v>
      </c>
      <c r="G38" s="141">
        <v>-155.6</v>
      </c>
      <c r="H38" s="143">
        <v>-330.3</v>
      </c>
      <c r="I38" s="143"/>
      <c r="J38" s="47">
        <v>-503.3</v>
      </c>
    </row>
    <row r="39" spans="1:10" ht="14.25" customHeight="1" x14ac:dyDescent="0.2">
      <c r="A39" s="131" t="s">
        <v>105</v>
      </c>
      <c r="B39" s="131"/>
      <c r="C39" s="131"/>
      <c r="D39" s="131"/>
      <c r="E39" s="140">
        <v>5450.1</v>
      </c>
      <c r="F39" s="140">
        <v>5450.1</v>
      </c>
      <c r="G39" s="140">
        <v>5450.1</v>
      </c>
      <c r="H39" s="142">
        <v>1169.5</v>
      </c>
      <c r="I39" s="142"/>
      <c r="J39" s="11">
        <v>-6232.2</v>
      </c>
    </row>
    <row r="40" spans="1:10" ht="14.25" customHeight="1" x14ac:dyDescent="0.2">
      <c r="A40" s="116" t="s">
        <v>106</v>
      </c>
      <c r="B40" s="116"/>
      <c r="C40" s="116"/>
      <c r="D40" s="116"/>
      <c r="E40" s="139">
        <v>6.9</v>
      </c>
      <c r="F40" s="139">
        <v>6.9</v>
      </c>
      <c r="G40" s="139">
        <v>6.9</v>
      </c>
      <c r="H40" s="145">
        <v>6.3</v>
      </c>
      <c r="I40" s="145"/>
      <c r="J40" s="45">
        <v>1.2</v>
      </c>
    </row>
    <row r="41" spans="1:10" ht="14.25" customHeight="1" x14ac:dyDescent="0.2">
      <c r="A41" s="131" t="s">
        <v>107</v>
      </c>
      <c r="B41" s="131"/>
      <c r="C41" s="131"/>
      <c r="D41" s="131"/>
      <c r="E41" s="140">
        <v>5457</v>
      </c>
      <c r="F41" s="140">
        <v>5457</v>
      </c>
      <c r="G41" s="140">
        <v>5457</v>
      </c>
      <c r="H41" s="144">
        <v>1175.8</v>
      </c>
      <c r="I41" s="144"/>
      <c r="J41" s="11">
        <v>-6231</v>
      </c>
    </row>
    <row r="42" spans="1:10" ht="47.45" customHeight="1" x14ac:dyDescent="0.2">
      <c r="A42" s="105" t="s">
        <v>108</v>
      </c>
      <c r="B42" s="105"/>
      <c r="C42" s="105"/>
      <c r="D42" s="105"/>
      <c r="E42" s="137">
        <v>14365.6</v>
      </c>
      <c r="F42" s="137">
        <v>14365.6</v>
      </c>
      <c r="G42" s="137">
        <v>14365.6</v>
      </c>
      <c r="H42" s="138">
        <v>24156.400000000001</v>
      </c>
      <c r="I42" s="138"/>
      <c r="J42" s="9">
        <v>19219.599999999999</v>
      </c>
    </row>
    <row r="43" spans="1:10" ht="14.25" customHeight="1" x14ac:dyDescent="0.2">
      <c r="A43" s="100" t="s">
        <v>32</v>
      </c>
      <c r="B43" s="100"/>
      <c r="C43" s="100"/>
      <c r="D43" s="100"/>
      <c r="E43" s="100"/>
      <c r="F43" s="100"/>
      <c r="G43" s="100"/>
      <c r="H43" s="100"/>
      <c r="I43" s="100"/>
      <c r="J43" s="100"/>
    </row>
  </sheetData>
  <mergeCells count="120">
    <mergeCell ref="H17:I17"/>
    <mergeCell ref="H15:I15"/>
    <mergeCell ref="H14:I14"/>
    <mergeCell ref="H16:I16"/>
    <mergeCell ref="H10:I10"/>
    <mergeCell ref="H9:I9"/>
    <mergeCell ref="H33:I33"/>
    <mergeCell ref="H32:I32"/>
    <mergeCell ref="H35:I35"/>
    <mergeCell ref="H34:I34"/>
    <mergeCell ref="H22:I22"/>
    <mergeCell ref="H23:I23"/>
    <mergeCell ref="H21:I21"/>
    <mergeCell ref="H20:I20"/>
    <mergeCell ref="H12:I12"/>
    <mergeCell ref="H13:I13"/>
    <mergeCell ref="H11:I11"/>
    <mergeCell ref="H18:I18"/>
    <mergeCell ref="H37:I37"/>
    <mergeCell ref="H36:I36"/>
    <mergeCell ref="H27:I27"/>
    <mergeCell ref="H26:I26"/>
    <mergeCell ref="H29:I29"/>
    <mergeCell ref="H28:I28"/>
    <mergeCell ref="H31:I31"/>
    <mergeCell ref="H30:I30"/>
    <mergeCell ref="H24:I24"/>
    <mergeCell ref="H25:I25"/>
    <mergeCell ref="A42:D42"/>
    <mergeCell ref="E42:G42"/>
    <mergeCell ref="H42:I42"/>
    <mergeCell ref="A43:J43"/>
    <mergeCell ref="A40:D40"/>
    <mergeCell ref="E40:G40"/>
    <mergeCell ref="A41:D41"/>
    <mergeCell ref="E41:G41"/>
    <mergeCell ref="A38:D38"/>
    <mergeCell ref="E38:G38"/>
    <mergeCell ref="A39:D39"/>
    <mergeCell ref="E39:G39"/>
    <mergeCell ref="H39:I39"/>
    <mergeCell ref="H38:I38"/>
    <mergeCell ref="H41:I41"/>
    <mergeCell ref="H40:I40"/>
    <mergeCell ref="A36:D36"/>
    <mergeCell ref="E36:G36"/>
    <mergeCell ref="A37:D37"/>
    <mergeCell ref="E37:G37"/>
    <mergeCell ref="A34:D34"/>
    <mergeCell ref="E34:G34"/>
    <mergeCell ref="A35:D35"/>
    <mergeCell ref="E35:G35"/>
    <mergeCell ref="A32:D32"/>
    <mergeCell ref="E32:G32"/>
    <mergeCell ref="A33:D33"/>
    <mergeCell ref="E33:G33"/>
    <mergeCell ref="A30:D30"/>
    <mergeCell ref="E30:G30"/>
    <mergeCell ref="A31:D31"/>
    <mergeCell ref="E31:G31"/>
    <mergeCell ref="A28:D28"/>
    <mergeCell ref="E28:G28"/>
    <mergeCell ref="A29:D29"/>
    <mergeCell ref="E29:G29"/>
    <mergeCell ref="A26:D26"/>
    <mergeCell ref="E26:G26"/>
    <mergeCell ref="A27:D27"/>
    <mergeCell ref="E27:G27"/>
    <mergeCell ref="A24:D24"/>
    <mergeCell ref="E24:G24"/>
    <mergeCell ref="A25:D25"/>
    <mergeCell ref="E25:G25"/>
    <mergeCell ref="A22:D22"/>
    <mergeCell ref="E22:G22"/>
    <mergeCell ref="A23:D23"/>
    <mergeCell ref="E23:G23"/>
    <mergeCell ref="A16:D16"/>
    <mergeCell ref="E16:G16"/>
    <mergeCell ref="A21:D21"/>
    <mergeCell ref="E21:G21"/>
    <mergeCell ref="E20:G20"/>
    <mergeCell ref="A20:D20"/>
    <mergeCell ref="A19:B19"/>
    <mergeCell ref="A14:D14"/>
    <mergeCell ref="E14:G14"/>
    <mergeCell ref="A15:D15"/>
    <mergeCell ref="E15:G15"/>
    <mergeCell ref="A17:D17"/>
    <mergeCell ref="E17:G17"/>
    <mergeCell ref="A18:D18"/>
    <mergeCell ref="E18:G18"/>
    <mergeCell ref="A11:D11"/>
    <mergeCell ref="E11:G11"/>
    <mergeCell ref="A13:D13"/>
    <mergeCell ref="E13:G13"/>
    <mergeCell ref="E12:G12"/>
    <mergeCell ref="A12:D12"/>
    <mergeCell ref="A10:D10"/>
    <mergeCell ref="E10:G10"/>
    <mergeCell ref="A7:D7"/>
    <mergeCell ref="E7:G7"/>
    <mergeCell ref="A8:D8"/>
    <mergeCell ref="E8:G8"/>
    <mergeCell ref="A5:D5"/>
    <mergeCell ref="E5:G5"/>
    <mergeCell ref="A6:D6"/>
    <mergeCell ref="E6:G6"/>
    <mergeCell ref="A1:J1"/>
    <mergeCell ref="A2:E2"/>
    <mergeCell ref="F2:G2"/>
    <mergeCell ref="H2:I2"/>
    <mergeCell ref="A3:I3"/>
    <mergeCell ref="A4:D4"/>
    <mergeCell ref="E4:I4"/>
    <mergeCell ref="A9:D9"/>
    <mergeCell ref="E9:G9"/>
    <mergeCell ref="H6:I6"/>
    <mergeCell ref="H5:I5"/>
    <mergeCell ref="H8:I8"/>
    <mergeCell ref="H7:I7"/>
  </mergeCells>
  <pageMargins left="0.7" right="0.7" top="0.75" bottom="0.75" header="0.3" footer="0.3"/>
  <pageSetup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2"/>
  <sheetViews>
    <sheetView workbookViewId="0">
      <selection activeCell="A2" sqref="A2:J2"/>
    </sheetView>
  </sheetViews>
  <sheetFormatPr defaultRowHeight="12.75" x14ac:dyDescent="0.2"/>
  <cols>
    <col min="1" max="1" width="10.5" customWidth="1"/>
    <col min="2" max="2" width="53.5" customWidth="1"/>
    <col min="3" max="3" width="1.1640625" customWidth="1"/>
    <col min="4" max="4" width="14" customWidth="1"/>
    <col min="5" max="5" width="1.1640625" customWidth="1"/>
    <col min="6" max="6" width="2.1640625" customWidth="1"/>
    <col min="7" max="7" width="17.33203125" customWidth="1"/>
    <col min="8" max="8" width="1.1640625" customWidth="1"/>
    <col min="9" max="9" width="14" customWidth="1"/>
    <col min="10" max="10" width="1.1640625" customWidth="1"/>
    <col min="11" max="11" width="2.1640625" customWidth="1"/>
  </cols>
  <sheetData>
    <row r="1" spans="1:11" x14ac:dyDescent="0.2">
      <c r="A1" s="100" t="s">
        <v>32</v>
      </c>
      <c r="B1" s="100"/>
      <c r="C1" s="100"/>
      <c r="D1" s="100"/>
      <c r="E1" s="100"/>
      <c r="F1" s="100"/>
      <c r="G1" s="100"/>
      <c r="H1" s="100"/>
      <c r="I1" s="100"/>
      <c r="J1" s="100"/>
    </row>
    <row r="2" spans="1:11" x14ac:dyDescent="0.2">
      <c r="A2" s="99" t="s">
        <v>33</v>
      </c>
      <c r="B2" s="99"/>
      <c r="C2" s="99"/>
      <c r="D2" s="99"/>
      <c r="E2" s="99"/>
      <c r="F2" s="99"/>
      <c r="G2" s="99"/>
      <c r="H2" s="99"/>
      <c r="I2" s="99"/>
      <c r="J2" s="99"/>
    </row>
    <row r="3" spans="1:11" ht="21.4" customHeight="1" x14ac:dyDescent="0.2">
      <c r="A3" s="151" t="s">
        <v>1</v>
      </c>
      <c r="B3" s="151"/>
      <c r="C3" s="151"/>
      <c r="D3" s="102" t="s">
        <v>148</v>
      </c>
      <c r="E3" s="103"/>
      <c r="F3" s="152"/>
      <c r="G3" s="153" t="s">
        <v>2</v>
      </c>
      <c r="H3" s="152"/>
      <c r="I3" s="156" t="s">
        <v>152</v>
      </c>
      <c r="J3" s="157"/>
      <c r="K3" s="157"/>
    </row>
    <row r="4" spans="1:11" ht="12.95" customHeight="1" x14ac:dyDescent="0.2">
      <c r="A4" s="120" t="s">
        <v>34</v>
      </c>
      <c r="B4" s="120"/>
      <c r="C4" s="120"/>
      <c r="D4" s="120"/>
      <c r="E4" s="120"/>
      <c r="F4" s="120"/>
      <c r="G4" s="120"/>
      <c r="H4" s="120"/>
      <c r="I4" s="120"/>
      <c r="J4" s="120"/>
      <c r="K4" s="120"/>
    </row>
    <row r="5" spans="1:11" x14ac:dyDescent="0.2">
      <c r="A5" s="105" t="s">
        <v>24</v>
      </c>
      <c r="B5" s="105"/>
      <c r="C5" s="105"/>
      <c r="D5" s="154">
        <v>2884.9</v>
      </c>
      <c r="E5" s="154">
        <v>2884.9</v>
      </c>
      <c r="F5" s="154">
        <v>2884.9</v>
      </c>
      <c r="G5" s="155">
        <v>4518</v>
      </c>
      <c r="H5" s="155"/>
      <c r="I5" s="154">
        <v>3594.6</v>
      </c>
      <c r="J5" s="154"/>
      <c r="K5" s="154"/>
    </row>
    <row r="6" spans="1:11" x14ac:dyDescent="0.2">
      <c r="A6" s="120" t="s">
        <v>35</v>
      </c>
      <c r="B6" s="120"/>
      <c r="C6" s="120"/>
      <c r="D6" s="149"/>
      <c r="E6" s="149"/>
      <c r="F6" s="149"/>
      <c r="G6" s="149"/>
      <c r="H6" s="149"/>
      <c r="I6" s="149"/>
      <c r="J6" s="149"/>
      <c r="K6" s="149"/>
    </row>
    <row r="7" spans="1:11" x14ac:dyDescent="0.2">
      <c r="A7" s="116" t="s">
        <v>36</v>
      </c>
      <c r="B7" s="116"/>
      <c r="C7" s="116"/>
      <c r="D7" s="111">
        <v>1067.0999999999999</v>
      </c>
      <c r="E7" s="111">
        <v>1067.0999999999999</v>
      </c>
      <c r="F7" s="111">
        <v>1067.0999999999999</v>
      </c>
      <c r="G7" s="111">
        <v>1305.9000000000001</v>
      </c>
      <c r="H7" s="111"/>
      <c r="I7" s="111">
        <v>1449.3</v>
      </c>
      <c r="J7" s="111"/>
      <c r="K7" s="111"/>
    </row>
    <row r="8" spans="1:11" x14ac:dyDescent="0.2">
      <c r="A8" s="107" t="s">
        <v>37</v>
      </c>
      <c r="B8" s="107"/>
      <c r="C8" s="107"/>
      <c r="D8" s="112">
        <v>95.1</v>
      </c>
      <c r="E8" s="112">
        <v>95.1</v>
      </c>
      <c r="F8" s="112">
        <v>95.1</v>
      </c>
      <c r="G8" s="112">
        <v>714.9</v>
      </c>
      <c r="H8" s="112"/>
      <c r="I8" s="165">
        <v>-1495.4</v>
      </c>
      <c r="J8" s="165"/>
      <c r="K8" s="165"/>
    </row>
    <row r="9" spans="1:11" x14ac:dyDescent="0.2">
      <c r="A9" s="116" t="s">
        <v>38</v>
      </c>
      <c r="B9" s="116"/>
      <c r="C9" s="116"/>
      <c r="D9" s="159">
        <v>-310.2</v>
      </c>
      <c r="E9" s="159">
        <v>-310.2</v>
      </c>
      <c r="F9" s="159">
        <v>-310.2</v>
      </c>
      <c r="G9" s="159">
        <v>-242.8</v>
      </c>
      <c r="H9" s="159"/>
      <c r="I9" s="159">
        <v>-250.6</v>
      </c>
      <c r="J9" s="159"/>
      <c r="K9" s="159"/>
    </row>
    <row r="10" spans="1:11" x14ac:dyDescent="0.2">
      <c r="A10" s="107" t="s">
        <v>39</v>
      </c>
      <c r="B10" s="107"/>
      <c r="C10" s="107"/>
      <c r="D10" s="112">
        <v>186.6</v>
      </c>
      <c r="E10" s="112">
        <v>186.6</v>
      </c>
      <c r="F10" s="112">
        <v>186.6</v>
      </c>
      <c r="G10" s="112">
        <v>226.8</v>
      </c>
      <c r="H10" s="112"/>
      <c r="I10" s="112">
        <v>216.8</v>
      </c>
      <c r="J10" s="112"/>
      <c r="K10" s="112"/>
    </row>
    <row r="11" spans="1:11" x14ac:dyDescent="0.2">
      <c r="A11" s="116" t="s">
        <v>17</v>
      </c>
      <c r="B11" s="116"/>
      <c r="C11" s="116"/>
      <c r="D11" s="163" t="s">
        <v>149</v>
      </c>
      <c r="E11" s="163" t="s">
        <v>149</v>
      </c>
      <c r="F11" s="163" t="s">
        <v>149</v>
      </c>
      <c r="G11" s="164">
        <v>-1376.4</v>
      </c>
      <c r="H11" s="164"/>
      <c r="I11" s="163" t="s">
        <v>18</v>
      </c>
      <c r="J11" s="163"/>
      <c r="K11" s="163"/>
    </row>
    <row r="12" spans="1:11" x14ac:dyDescent="0.2">
      <c r="A12" s="107" t="s">
        <v>40</v>
      </c>
      <c r="B12" s="107"/>
      <c r="C12" s="107"/>
      <c r="D12" s="160">
        <v>-93.5</v>
      </c>
      <c r="E12" s="160">
        <v>-93.5</v>
      </c>
      <c r="F12" s="160">
        <v>-93.5</v>
      </c>
      <c r="G12" s="160">
        <v>-499.2</v>
      </c>
      <c r="H12" s="160"/>
      <c r="I12" s="160">
        <v>-622.79999999999995</v>
      </c>
      <c r="J12" s="160"/>
      <c r="K12" s="160"/>
    </row>
    <row r="13" spans="1:11" x14ac:dyDescent="0.2">
      <c r="A13" s="116" t="s">
        <v>41</v>
      </c>
      <c r="B13" s="116"/>
      <c r="C13" s="116"/>
      <c r="D13" s="109">
        <v>176</v>
      </c>
      <c r="E13" s="109">
        <v>176</v>
      </c>
      <c r="F13" s="109">
        <v>176</v>
      </c>
      <c r="G13" s="109">
        <v>250.3</v>
      </c>
      <c r="H13" s="109"/>
      <c r="I13" s="109">
        <v>308</v>
      </c>
      <c r="J13" s="109"/>
      <c r="K13" s="109"/>
    </row>
    <row r="14" spans="1:11" x14ac:dyDescent="0.2">
      <c r="A14" s="107" t="s">
        <v>42</v>
      </c>
      <c r="B14" s="107"/>
      <c r="C14" s="107"/>
      <c r="D14" s="112">
        <v>87.2</v>
      </c>
      <c r="E14" s="112">
        <v>87.2</v>
      </c>
      <c r="F14" s="112">
        <v>87.2</v>
      </c>
      <c r="G14" s="112">
        <v>37.6</v>
      </c>
      <c r="H14" s="112"/>
      <c r="I14" s="112">
        <v>10.5</v>
      </c>
      <c r="J14" s="112"/>
      <c r="K14" s="112"/>
    </row>
    <row r="15" spans="1:11" x14ac:dyDescent="0.2">
      <c r="A15" s="116" t="s">
        <v>6</v>
      </c>
      <c r="B15" s="116"/>
      <c r="C15" s="116"/>
      <c r="D15" s="109">
        <v>68.900000000000006</v>
      </c>
      <c r="E15" s="109">
        <v>68.900000000000006</v>
      </c>
      <c r="F15" s="109">
        <v>68.900000000000006</v>
      </c>
      <c r="G15" s="109">
        <v>89</v>
      </c>
      <c r="H15" s="109"/>
      <c r="I15" s="109">
        <v>187.9</v>
      </c>
      <c r="J15" s="109"/>
      <c r="K15" s="109"/>
    </row>
    <row r="16" spans="1:11" x14ac:dyDescent="0.2">
      <c r="A16" s="107" t="s">
        <v>43</v>
      </c>
      <c r="B16" s="107"/>
      <c r="C16" s="107"/>
      <c r="D16" s="158"/>
      <c r="E16" s="158"/>
      <c r="F16" s="158"/>
      <c r="G16" s="158"/>
      <c r="H16" s="158"/>
      <c r="I16" s="158"/>
      <c r="J16" s="158"/>
      <c r="K16" s="158"/>
    </row>
    <row r="17" spans="1:11" x14ac:dyDescent="0.2">
      <c r="A17" s="113" t="s">
        <v>44</v>
      </c>
      <c r="B17" s="113"/>
      <c r="C17" s="113"/>
      <c r="D17" s="159">
        <v>-96.8</v>
      </c>
      <c r="E17" s="159">
        <v>-96.8</v>
      </c>
      <c r="F17" s="159">
        <v>-96.8</v>
      </c>
      <c r="G17" s="109">
        <v>131</v>
      </c>
      <c r="H17" s="109"/>
      <c r="I17" s="159">
        <v>-197.7</v>
      </c>
      <c r="J17" s="159"/>
      <c r="K17" s="159"/>
    </row>
    <row r="18" spans="1:11" x14ac:dyDescent="0.2">
      <c r="A18" s="131" t="s">
        <v>45</v>
      </c>
      <c r="B18" s="131"/>
      <c r="C18" s="131"/>
      <c r="D18" s="112">
        <v>14</v>
      </c>
      <c r="E18" s="112">
        <v>14</v>
      </c>
      <c r="F18" s="112">
        <v>14</v>
      </c>
      <c r="G18" s="160">
        <v>-41.2</v>
      </c>
      <c r="H18" s="160"/>
      <c r="I18" s="160">
        <v>-173</v>
      </c>
      <c r="J18" s="160"/>
      <c r="K18" s="160"/>
    </row>
    <row r="19" spans="1:11" x14ac:dyDescent="0.2">
      <c r="A19" s="113" t="s">
        <v>46</v>
      </c>
      <c r="B19" s="113"/>
      <c r="C19" s="113"/>
      <c r="D19" s="159">
        <v>-20</v>
      </c>
      <c r="E19" s="159">
        <v>-20</v>
      </c>
      <c r="F19" s="159">
        <v>-20</v>
      </c>
      <c r="G19" s="159">
        <v>-839.5</v>
      </c>
      <c r="H19" s="159"/>
      <c r="I19" s="109">
        <v>922</v>
      </c>
      <c r="J19" s="109"/>
      <c r="K19" s="109"/>
    </row>
    <row r="20" spans="1:11" x14ac:dyDescent="0.2">
      <c r="A20" s="131" t="s">
        <v>47</v>
      </c>
      <c r="B20" s="131"/>
      <c r="C20" s="131"/>
      <c r="D20" s="160">
        <v>-91.9</v>
      </c>
      <c r="E20" s="160">
        <v>-91.9</v>
      </c>
      <c r="F20" s="160">
        <v>-91.9</v>
      </c>
      <c r="G20" s="112">
        <v>146</v>
      </c>
      <c r="H20" s="112"/>
      <c r="I20" s="142">
        <v>1237.0999999999999</v>
      </c>
      <c r="J20" s="142"/>
      <c r="K20" s="142"/>
    </row>
    <row r="21" spans="1:11" x14ac:dyDescent="0.2">
      <c r="A21" s="113" t="s">
        <v>48</v>
      </c>
      <c r="B21" s="113"/>
      <c r="C21" s="113"/>
      <c r="D21" s="109">
        <v>46.4</v>
      </c>
      <c r="E21" s="109">
        <v>46.4</v>
      </c>
      <c r="F21" s="109">
        <v>46.4</v>
      </c>
      <c r="G21" s="109">
        <v>391.6</v>
      </c>
      <c r="H21" s="109"/>
      <c r="I21" s="109">
        <v>31.9</v>
      </c>
      <c r="J21" s="109"/>
      <c r="K21" s="109"/>
    </row>
    <row r="22" spans="1:11" x14ac:dyDescent="0.2">
      <c r="A22" s="131" t="s">
        <v>49</v>
      </c>
      <c r="B22" s="131"/>
      <c r="C22" s="131"/>
      <c r="D22" s="112">
        <v>130.80000000000001</v>
      </c>
      <c r="E22" s="112">
        <v>130.80000000000001</v>
      </c>
      <c r="F22" s="112">
        <v>130.80000000000001</v>
      </c>
      <c r="G22" s="142">
        <v>7109.4</v>
      </c>
      <c r="H22" s="142"/>
      <c r="I22" s="160">
        <v>-30.5</v>
      </c>
      <c r="J22" s="160"/>
      <c r="K22" s="160"/>
    </row>
    <row r="23" spans="1:11" x14ac:dyDescent="0.2">
      <c r="A23" s="113" t="s">
        <v>50</v>
      </c>
      <c r="B23" s="113"/>
      <c r="C23" s="113"/>
      <c r="D23" s="109">
        <v>107.2</v>
      </c>
      <c r="E23" s="109">
        <v>107.2</v>
      </c>
      <c r="F23" s="109">
        <v>107.2</v>
      </c>
      <c r="G23" s="161">
        <v>16.399999999999999</v>
      </c>
      <c r="H23" s="161"/>
      <c r="I23" s="159">
        <v>-141.1</v>
      </c>
      <c r="J23" s="159"/>
      <c r="K23" s="159"/>
    </row>
    <row r="24" spans="1:11" x14ac:dyDescent="0.2">
      <c r="A24" s="120" t="s">
        <v>51</v>
      </c>
      <c r="B24" s="120"/>
      <c r="C24" s="120"/>
      <c r="D24" s="142">
        <v>4251.8</v>
      </c>
      <c r="E24" s="142">
        <v>4251.8</v>
      </c>
      <c r="F24" s="142">
        <v>4251.8</v>
      </c>
      <c r="G24" s="142">
        <v>11937.8</v>
      </c>
      <c r="H24" s="142"/>
      <c r="I24" s="142">
        <v>5047</v>
      </c>
      <c r="J24" s="142"/>
      <c r="K24" s="142"/>
    </row>
    <row r="25" spans="1:11" x14ac:dyDescent="0.2">
      <c r="A25" s="105" t="s">
        <v>52</v>
      </c>
      <c r="B25" s="105"/>
      <c r="C25" s="105"/>
      <c r="D25" s="106"/>
      <c r="E25" s="106"/>
      <c r="F25" s="106"/>
      <c r="G25" s="106"/>
      <c r="H25" s="106"/>
      <c r="I25" s="106"/>
      <c r="J25" s="106"/>
      <c r="K25" s="106"/>
    </row>
    <row r="26" spans="1:11" x14ac:dyDescent="0.2">
      <c r="A26" s="120" t="s">
        <v>53</v>
      </c>
      <c r="B26" s="120"/>
      <c r="C26" s="120"/>
      <c r="D26" s="160">
        <v>-674.4</v>
      </c>
      <c r="E26" s="160">
        <v>-674.4</v>
      </c>
      <c r="F26" s="160">
        <v>-674.4</v>
      </c>
      <c r="G26" s="160">
        <v>-191.9</v>
      </c>
      <c r="H26" s="160"/>
      <c r="I26" s="160">
        <v>-190.4</v>
      </c>
      <c r="J26" s="160"/>
      <c r="K26" s="160"/>
    </row>
    <row r="27" spans="1:11" x14ac:dyDescent="0.2">
      <c r="A27" s="105" t="s">
        <v>54</v>
      </c>
      <c r="B27" s="105"/>
      <c r="C27" s="105"/>
      <c r="D27" s="111">
        <v>1054.5</v>
      </c>
      <c r="E27" s="111">
        <v>1054.5</v>
      </c>
      <c r="F27" s="111">
        <v>1054.5</v>
      </c>
      <c r="G27" s="109">
        <v>459</v>
      </c>
      <c r="H27" s="109"/>
      <c r="I27" s="109">
        <v>298.3</v>
      </c>
      <c r="J27" s="109"/>
      <c r="K27" s="109"/>
    </row>
    <row r="28" spans="1:11" x14ac:dyDescent="0.2">
      <c r="A28" s="120" t="s">
        <v>55</v>
      </c>
      <c r="B28" s="120"/>
      <c r="C28" s="120"/>
      <c r="D28" s="112">
        <v>149.6</v>
      </c>
      <c r="E28" s="112">
        <v>149.6</v>
      </c>
      <c r="F28" s="112">
        <v>149.6</v>
      </c>
      <c r="G28" s="112">
        <v>45.3</v>
      </c>
      <c r="H28" s="112"/>
      <c r="I28" s="112">
        <v>59.8</v>
      </c>
      <c r="J28" s="112"/>
      <c r="K28" s="112"/>
    </row>
    <row r="29" spans="1:11" x14ac:dyDescent="0.2">
      <c r="A29" s="105" t="s">
        <v>56</v>
      </c>
      <c r="B29" s="105"/>
      <c r="C29" s="105"/>
      <c r="D29" s="163" t="s">
        <v>149</v>
      </c>
      <c r="E29" s="163" t="s">
        <v>149</v>
      </c>
      <c r="F29" s="163" t="s">
        <v>149</v>
      </c>
      <c r="G29" s="164">
        <v>-1311.3</v>
      </c>
      <c r="H29" s="164"/>
      <c r="I29" s="163" t="s">
        <v>18</v>
      </c>
      <c r="J29" s="163"/>
      <c r="K29" s="163"/>
    </row>
    <row r="30" spans="1:11" x14ac:dyDescent="0.2">
      <c r="A30" s="120" t="s">
        <v>57</v>
      </c>
      <c r="B30" s="120"/>
      <c r="C30" s="120"/>
      <c r="D30" s="165">
        <v>-1519.4</v>
      </c>
      <c r="E30" s="165">
        <v>-1519.4</v>
      </c>
      <c r="F30" s="165">
        <v>-1519.4</v>
      </c>
      <c r="G30" s="165">
        <v>-1976.4</v>
      </c>
      <c r="H30" s="165"/>
      <c r="I30" s="165">
        <v>-1806.6</v>
      </c>
      <c r="J30" s="165"/>
      <c r="K30" s="165"/>
    </row>
    <row r="31" spans="1:11" x14ac:dyDescent="0.2">
      <c r="A31" s="105" t="s">
        <v>58</v>
      </c>
      <c r="B31" s="105"/>
      <c r="C31" s="105"/>
      <c r="D31" s="109">
        <v>85.4</v>
      </c>
      <c r="E31" s="109">
        <v>85.4</v>
      </c>
      <c r="F31" s="109">
        <v>85.4</v>
      </c>
      <c r="G31" s="109">
        <v>608.20000000000005</v>
      </c>
      <c r="H31" s="109"/>
      <c r="I31" s="109">
        <v>684.3</v>
      </c>
      <c r="J31" s="109"/>
      <c r="K31" s="109"/>
    </row>
    <row r="32" spans="1:11" x14ac:dyDescent="0.2">
      <c r="A32" s="120" t="s">
        <v>6</v>
      </c>
      <c r="B32" s="120"/>
      <c r="C32" s="120"/>
      <c r="D32" s="112">
        <v>54.3</v>
      </c>
      <c r="E32" s="112">
        <v>54.3</v>
      </c>
      <c r="F32" s="112">
        <v>54.3</v>
      </c>
      <c r="G32" s="162">
        <v>5.6</v>
      </c>
      <c r="H32" s="162"/>
      <c r="I32" s="160">
        <v>-56.2</v>
      </c>
      <c r="J32" s="160"/>
      <c r="K32" s="160"/>
    </row>
    <row r="33" spans="1:11" x14ac:dyDescent="0.2">
      <c r="A33" s="105" t="s">
        <v>59</v>
      </c>
      <c r="B33" s="105"/>
      <c r="C33" s="105"/>
      <c r="D33" s="159">
        <v>-850</v>
      </c>
      <c r="E33" s="159">
        <v>-850</v>
      </c>
      <c r="F33" s="159">
        <v>-850</v>
      </c>
      <c r="G33" s="164">
        <v>-2361.5</v>
      </c>
      <c r="H33" s="164"/>
      <c r="I33" s="164">
        <v>-1010.8</v>
      </c>
      <c r="J33" s="164"/>
      <c r="K33" s="164"/>
    </row>
    <row r="34" spans="1:11" x14ac:dyDescent="0.2">
      <c r="A34" s="120" t="s">
        <v>60</v>
      </c>
      <c r="B34" s="120"/>
      <c r="C34" s="120"/>
      <c r="D34" s="158"/>
      <c r="E34" s="158"/>
      <c r="F34" s="158"/>
      <c r="G34" s="158"/>
      <c r="H34" s="158"/>
      <c r="I34" s="158"/>
      <c r="J34" s="158"/>
      <c r="K34" s="158"/>
    </row>
    <row r="35" spans="1:11" x14ac:dyDescent="0.2">
      <c r="A35" s="105" t="s">
        <v>61</v>
      </c>
      <c r="B35" s="105"/>
      <c r="C35" s="105"/>
      <c r="D35" s="109">
        <v>750.2</v>
      </c>
      <c r="E35" s="109">
        <v>750.2</v>
      </c>
      <c r="F35" s="109">
        <v>750.2</v>
      </c>
      <c r="G35" s="111">
        <v>5584.1</v>
      </c>
      <c r="H35" s="111"/>
      <c r="I35" s="111">
        <v>1996</v>
      </c>
      <c r="J35" s="111"/>
      <c r="K35" s="111"/>
    </row>
    <row r="36" spans="1:11" x14ac:dyDescent="0.2">
      <c r="A36" s="120" t="s">
        <v>62</v>
      </c>
      <c r="B36" s="120"/>
      <c r="C36" s="120"/>
      <c r="D36" s="160">
        <v>-400</v>
      </c>
      <c r="E36" s="160">
        <v>-400</v>
      </c>
      <c r="F36" s="160">
        <v>-400</v>
      </c>
      <c r="G36" s="166" t="s">
        <v>18</v>
      </c>
      <c r="H36" s="166"/>
      <c r="I36" s="160">
        <v>-350</v>
      </c>
      <c r="J36" s="160"/>
      <c r="K36" s="160"/>
    </row>
    <row r="37" spans="1:11" x14ac:dyDescent="0.2">
      <c r="A37" s="105" t="s">
        <v>63</v>
      </c>
      <c r="B37" s="105"/>
      <c r="C37" s="105"/>
      <c r="D37" s="109">
        <v>150.80000000000001</v>
      </c>
      <c r="E37" s="109">
        <v>150.80000000000001</v>
      </c>
      <c r="F37" s="109">
        <v>150.80000000000001</v>
      </c>
      <c r="G37" s="109">
        <v>153.9</v>
      </c>
      <c r="H37" s="109"/>
      <c r="I37" s="109">
        <v>409.8</v>
      </c>
      <c r="J37" s="109"/>
      <c r="K37" s="109"/>
    </row>
    <row r="38" spans="1:11" x14ac:dyDescent="0.2">
      <c r="A38" s="120" t="s">
        <v>64</v>
      </c>
      <c r="B38" s="120"/>
      <c r="C38" s="120"/>
      <c r="D38" s="165">
        <v>-1450.4</v>
      </c>
      <c r="E38" s="165">
        <v>-1450.4</v>
      </c>
      <c r="F38" s="165">
        <v>-1450.4</v>
      </c>
      <c r="G38" s="165">
        <v>-1743.4</v>
      </c>
      <c r="H38" s="165"/>
      <c r="I38" s="165">
        <v>-1761.3</v>
      </c>
      <c r="J38" s="165"/>
      <c r="K38" s="165"/>
    </row>
    <row r="39" spans="1:11" x14ac:dyDescent="0.2">
      <c r="A39" s="105" t="s">
        <v>65</v>
      </c>
      <c r="B39" s="105"/>
      <c r="C39" s="105"/>
      <c r="D39" s="164">
        <v>-2042.5</v>
      </c>
      <c r="E39" s="164">
        <v>-2042.5</v>
      </c>
      <c r="F39" s="164">
        <v>-2042.5</v>
      </c>
      <c r="G39" s="164">
        <v>-7133.5</v>
      </c>
      <c r="H39" s="164"/>
      <c r="I39" s="164">
        <v>-10222.299999999999</v>
      </c>
      <c r="J39" s="164"/>
      <c r="K39" s="164"/>
    </row>
    <row r="40" spans="1:11" x14ac:dyDescent="0.2">
      <c r="A40" s="120" t="s">
        <v>66</v>
      </c>
      <c r="B40" s="120"/>
      <c r="C40" s="120"/>
      <c r="D40" s="160">
        <v>-82.8</v>
      </c>
      <c r="E40" s="160">
        <v>-82.8</v>
      </c>
      <c r="F40" s="160">
        <v>-82.8</v>
      </c>
      <c r="G40" s="160">
        <v>-62.7</v>
      </c>
      <c r="H40" s="160"/>
      <c r="I40" s="160">
        <v>-111.6</v>
      </c>
      <c r="J40" s="160"/>
      <c r="K40" s="160"/>
    </row>
    <row r="41" spans="1:11" x14ac:dyDescent="0.2">
      <c r="A41" s="105" t="s">
        <v>6</v>
      </c>
      <c r="B41" s="105"/>
      <c r="C41" s="105"/>
      <c r="D41" s="159">
        <f>Ratios!B22-4.4</f>
        <v>5279</v>
      </c>
      <c r="E41" s="159">
        <v>-4.4000000000000004</v>
      </c>
      <c r="F41" s="159">
        <v>-4.4000000000000004</v>
      </c>
      <c r="G41" s="167">
        <v>-41.2</v>
      </c>
      <c r="H41" s="167"/>
      <c r="I41" s="159">
        <v>-17.5</v>
      </c>
      <c r="J41" s="159"/>
      <c r="K41" s="159"/>
    </row>
    <row r="42" spans="1:11" x14ac:dyDescent="0.2">
      <c r="A42" s="120" t="s">
        <v>67</v>
      </c>
      <c r="B42" s="120"/>
      <c r="C42" s="120"/>
      <c r="D42" s="165">
        <v>-3079.1</v>
      </c>
      <c r="E42" s="165">
        <v>-3079.1</v>
      </c>
      <c r="F42" s="165">
        <v>-3079.1</v>
      </c>
      <c r="G42" s="165">
        <v>-3242.8</v>
      </c>
      <c r="H42" s="165"/>
      <c r="I42" s="165">
        <v>-10056.9</v>
      </c>
      <c r="J42" s="165"/>
      <c r="K42" s="165"/>
    </row>
    <row r="43" spans="1:11" x14ac:dyDescent="0.2">
      <c r="A43" s="105" t="s">
        <v>68</v>
      </c>
      <c r="B43" s="105"/>
      <c r="C43" s="105"/>
      <c r="D43" s="109">
        <v>10.8</v>
      </c>
      <c r="E43" s="109">
        <v>10.8</v>
      </c>
      <c r="F43" s="109">
        <v>10.8</v>
      </c>
      <c r="G43" s="167">
        <v>-39.5</v>
      </c>
      <c r="H43" s="167"/>
      <c r="I43" s="159">
        <v>-49</v>
      </c>
      <c r="J43" s="159"/>
      <c r="K43" s="159"/>
    </row>
    <row r="44" spans="1:11" x14ac:dyDescent="0.2">
      <c r="A44" s="120" t="s">
        <v>69</v>
      </c>
      <c r="B44" s="120"/>
      <c r="C44" s="120"/>
      <c r="D44" s="112">
        <v>333.5</v>
      </c>
      <c r="E44" s="112">
        <v>333.5</v>
      </c>
      <c r="F44" s="112">
        <v>333.5</v>
      </c>
      <c r="G44" s="142">
        <v>6294</v>
      </c>
      <c r="H44" s="142"/>
      <c r="I44" s="165">
        <v>-6069.7</v>
      </c>
      <c r="J44" s="165"/>
      <c r="K44" s="165"/>
    </row>
    <row r="45" spans="1:11" x14ac:dyDescent="0.2">
      <c r="A45" s="105" t="s">
        <v>70</v>
      </c>
      <c r="B45" s="105"/>
      <c r="C45" s="105"/>
      <c r="D45" s="106"/>
      <c r="E45" s="106"/>
      <c r="F45" s="106"/>
      <c r="G45" s="106"/>
      <c r="H45" s="106"/>
      <c r="I45" s="106"/>
      <c r="J45" s="106"/>
      <c r="K45" s="106"/>
    </row>
    <row r="46" spans="1:11" x14ac:dyDescent="0.2">
      <c r="A46" s="120" t="s">
        <v>71</v>
      </c>
      <c r="B46" s="120"/>
      <c r="C46" s="120"/>
      <c r="D46" s="173">
        <v>2128.8000000000002</v>
      </c>
      <c r="E46" s="173">
        <v>2128.8000000000002</v>
      </c>
      <c r="F46" s="173">
        <v>2128.8000000000002</v>
      </c>
      <c r="G46" s="173">
        <v>2462.3000000000002</v>
      </c>
      <c r="H46" s="173"/>
      <c r="I46" s="142">
        <v>8756.2999999999993</v>
      </c>
      <c r="J46" s="142"/>
      <c r="K46" s="142"/>
    </row>
    <row r="47" spans="1:11" x14ac:dyDescent="0.2">
      <c r="A47" s="105" t="s">
        <v>72</v>
      </c>
      <c r="B47" s="105"/>
      <c r="C47" s="105"/>
      <c r="D47" s="171">
        <v>2462.3000000000002</v>
      </c>
      <c r="E47" s="171">
        <v>2462.3000000000002</v>
      </c>
      <c r="F47" s="171">
        <v>2462.3000000000002</v>
      </c>
      <c r="G47" s="171">
        <v>8756.2999999999993</v>
      </c>
      <c r="H47" s="171"/>
      <c r="I47" s="174">
        <v>2686.6</v>
      </c>
      <c r="J47" s="174"/>
      <c r="K47" s="174"/>
    </row>
    <row r="48" spans="1:11" x14ac:dyDescent="0.2">
      <c r="A48" s="120" t="s">
        <v>73</v>
      </c>
      <c r="B48" s="120"/>
      <c r="C48" s="120"/>
      <c r="D48" s="172"/>
      <c r="E48" s="172"/>
      <c r="F48" s="172"/>
      <c r="G48" s="172"/>
      <c r="H48" s="172"/>
      <c r="I48" s="172"/>
      <c r="J48" s="172"/>
      <c r="K48" s="172"/>
    </row>
    <row r="49" spans="1:11" x14ac:dyDescent="0.2">
      <c r="A49" s="105" t="s">
        <v>74</v>
      </c>
      <c r="B49" s="105"/>
      <c r="C49" s="105"/>
      <c r="D49" s="106"/>
      <c r="E49" s="106"/>
      <c r="F49" s="106"/>
      <c r="G49" s="106"/>
      <c r="H49" s="106"/>
      <c r="I49" s="106"/>
      <c r="J49" s="106"/>
      <c r="K49" s="106"/>
    </row>
    <row r="50" spans="1:11" x14ac:dyDescent="0.2">
      <c r="A50" s="120" t="s">
        <v>75</v>
      </c>
      <c r="B50" s="120"/>
      <c r="C50" s="120"/>
      <c r="D50" s="168">
        <v>96.6</v>
      </c>
      <c r="E50" s="168">
        <v>96.6</v>
      </c>
      <c r="F50" s="168">
        <v>96.6</v>
      </c>
      <c r="G50" s="169">
        <v>137.1</v>
      </c>
      <c r="H50" s="169"/>
      <c r="I50" s="168">
        <v>299.5</v>
      </c>
      <c r="J50" s="168"/>
      <c r="K50" s="168"/>
    </row>
    <row r="51" spans="1:11" x14ac:dyDescent="0.2">
      <c r="A51" s="105" t="s">
        <v>76</v>
      </c>
      <c r="B51" s="105"/>
      <c r="C51" s="105"/>
      <c r="D51" s="154">
        <v>1389.1</v>
      </c>
      <c r="E51" s="154">
        <v>1389.1</v>
      </c>
      <c r="F51" s="154">
        <v>1389.1</v>
      </c>
      <c r="G51" s="155">
        <v>1176.9000000000001</v>
      </c>
      <c r="H51" s="155"/>
      <c r="I51" s="170">
        <v>470.1</v>
      </c>
      <c r="J51" s="170"/>
      <c r="K51" s="170"/>
    </row>
    <row r="52" spans="1:11" x14ac:dyDescent="0.2">
      <c r="A52" s="100" t="s">
        <v>32</v>
      </c>
      <c r="B52" s="100"/>
      <c r="C52" s="100"/>
      <c r="D52" s="100"/>
      <c r="E52" s="100"/>
      <c r="F52" s="100"/>
      <c r="G52" s="100"/>
      <c r="H52" s="100"/>
      <c r="I52" s="100"/>
      <c r="J52" s="100"/>
    </row>
  </sheetData>
  <mergeCells count="196">
    <mergeCell ref="I45:K45"/>
    <mergeCell ref="I46:K46"/>
    <mergeCell ref="I47:K47"/>
    <mergeCell ref="I48:K48"/>
    <mergeCell ref="I49:K49"/>
    <mergeCell ref="I50:K50"/>
    <mergeCell ref="I39:K39"/>
    <mergeCell ref="I40:K40"/>
    <mergeCell ref="I41:K41"/>
    <mergeCell ref="I42:K42"/>
    <mergeCell ref="I43:K43"/>
    <mergeCell ref="I44:K44"/>
    <mergeCell ref="I33:K33"/>
    <mergeCell ref="I34:K34"/>
    <mergeCell ref="I35:K35"/>
    <mergeCell ref="I36:K36"/>
    <mergeCell ref="I37:K37"/>
    <mergeCell ref="I38:K38"/>
    <mergeCell ref="I27:K27"/>
    <mergeCell ref="I28:K28"/>
    <mergeCell ref="I29:K29"/>
    <mergeCell ref="I30:K30"/>
    <mergeCell ref="I31:K31"/>
    <mergeCell ref="I32:K32"/>
    <mergeCell ref="I21:K21"/>
    <mergeCell ref="I22:K22"/>
    <mergeCell ref="I23:K23"/>
    <mergeCell ref="I24:K24"/>
    <mergeCell ref="I25:K25"/>
    <mergeCell ref="I26:K26"/>
    <mergeCell ref="I15:K15"/>
    <mergeCell ref="I16:K16"/>
    <mergeCell ref="I17:K17"/>
    <mergeCell ref="I18:K18"/>
    <mergeCell ref="I19:K19"/>
    <mergeCell ref="I20:K20"/>
    <mergeCell ref="I9:K9"/>
    <mergeCell ref="I10:K10"/>
    <mergeCell ref="I11:K11"/>
    <mergeCell ref="I12:K12"/>
    <mergeCell ref="I13:K13"/>
    <mergeCell ref="I14:K14"/>
    <mergeCell ref="I7:K7"/>
    <mergeCell ref="I8:K8"/>
    <mergeCell ref="A4:K4"/>
    <mergeCell ref="I5:K5"/>
    <mergeCell ref="I6:K6"/>
    <mergeCell ref="A11:C11"/>
    <mergeCell ref="D11:F11"/>
    <mergeCell ref="G11:H11"/>
    <mergeCell ref="A12:C12"/>
    <mergeCell ref="D12:F12"/>
    <mergeCell ref="G12:H12"/>
    <mergeCell ref="A9:C9"/>
    <mergeCell ref="D9:F9"/>
    <mergeCell ref="G9:H9"/>
    <mergeCell ref="A10:C10"/>
    <mergeCell ref="D10:F10"/>
    <mergeCell ref="G10:H10"/>
    <mergeCell ref="A7:C7"/>
    <mergeCell ref="A47:C47"/>
    <mergeCell ref="D47:F47"/>
    <mergeCell ref="G47:H47"/>
    <mergeCell ref="A48:C48"/>
    <mergeCell ref="D48:F48"/>
    <mergeCell ref="G48:H48"/>
    <mergeCell ref="A45:C45"/>
    <mergeCell ref="D45:F45"/>
    <mergeCell ref="G45:H45"/>
    <mergeCell ref="A46:C46"/>
    <mergeCell ref="D46:F46"/>
    <mergeCell ref="G46:H46"/>
    <mergeCell ref="A51:C51"/>
    <mergeCell ref="D51:F51"/>
    <mergeCell ref="G51:H51"/>
    <mergeCell ref="A52:J52"/>
    <mergeCell ref="A49:C49"/>
    <mergeCell ref="D49:F49"/>
    <mergeCell ref="G49:H49"/>
    <mergeCell ref="A50:C50"/>
    <mergeCell ref="D50:F50"/>
    <mergeCell ref="G50:H50"/>
    <mergeCell ref="I51:K51"/>
    <mergeCell ref="D43:F43"/>
    <mergeCell ref="G43:H43"/>
    <mergeCell ref="A44:C44"/>
    <mergeCell ref="D44:F44"/>
    <mergeCell ref="G44:H44"/>
    <mergeCell ref="A41:C41"/>
    <mergeCell ref="D41:F41"/>
    <mergeCell ref="G41:H41"/>
    <mergeCell ref="A42:C42"/>
    <mergeCell ref="D42:F42"/>
    <mergeCell ref="G42:H42"/>
    <mergeCell ref="A43:C43"/>
    <mergeCell ref="A39:C39"/>
    <mergeCell ref="D39:F39"/>
    <mergeCell ref="G39:H39"/>
    <mergeCell ref="A40:C40"/>
    <mergeCell ref="D40:F40"/>
    <mergeCell ref="G40:H40"/>
    <mergeCell ref="A37:C37"/>
    <mergeCell ref="D37:F37"/>
    <mergeCell ref="G37:H37"/>
    <mergeCell ref="A38:C38"/>
    <mergeCell ref="D38:F38"/>
    <mergeCell ref="G38:H38"/>
    <mergeCell ref="A35:C35"/>
    <mergeCell ref="D35:F35"/>
    <mergeCell ref="G35:H35"/>
    <mergeCell ref="A36:C36"/>
    <mergeCell ref="D36:F36"/>
    <mergeCell ref="G36:H36"/>
    <mergeCell ref="A33:C33"/>
    <mergeCell ref="D33:F33"/>
    <mergeCell ref="G33:H33"/>
    <mergeCell ref="A34:C34"/>
    <mergeCell ref="D34:F34"/>
    <mergeCell ref="G34:H34"/>
    <mergeCell ref="A31:C31"/>
    <mergeCell ref="D31:F31"/>
    <mergeCell ref="G31:H31"/>
    <mergeCell ref="A32:C32"/>
    <mergeCell ref="D32:F32"/>
    <mergeCell ref="G32:H32"/>
    <mergeCell ref="A29:C29"/>
    <mergeCell ref="D29:F29"/>
    <mergeCell ref="G29:H29"/>
    <mergeCell ref="A30:C30"/>
    <mergeCell ref="D30:F30"/>
    <mergeCell ref="G30:H30"/>
    <mergeCell ref="A27:C27"/>
    <mergeCell ref="D27:F27"/>
    <mergeCell ref="G27:H27"/>
    <mergeCell ref="A28:C28"/>
    <mergeCell ref="D28:F28"/>
    <mergeCell ref="G28:H28"/>
    <mergeCell ref="A25:C25"/>
    <mergeCell ref="D25:F25"/>
    <mergeCell ref="G25:H25"/>
    <mergeCell ref="A26:C26"/>
    <mergeCell ref="D26:F26"/>
    <mergeCell ref="G26:H26"/>
    <mergeCell ref="A23:C23"/>
    <mergeCell ref="D23:F23"/>
    <mergeCell ref="G23:H23"/>
    <mergeCell ref="A24:C24"/>
    <mergeCell ref="D24:F24"/>
    <mergeCell ref="G24:H24"/>
    <mergeCell ref="A21:C21"/>
    <mergeCell ref="D21:F21"/>
    <mergeCell ref="G21:H21"/>
    <mergeCell ref="A22:C22"/>
    <mergeCell ref="D22:F22"/>
    <mergeCell ref="G22:H22"/>
    <mergeCell ref="A19:C19"/>
    <mergeCell ref="D19:F19"/>
    <mergeCell ref="G19:H19"/>
    <mergeCell ref="A20:C20"/>
    <mergeCell ref="D20:F20"/>
    <mergeCell ref="G20:H20"/>
    <mergeCell ref="A17:C17"/>
    <mergeCell ref="D17:F17"/>
    <mergeCell ref="G17:H17"/>
    <mergeCell ref="A18:C18"/>
    <mergeCell ref="D18:F18"/>
    <mergeCell ref="G18:H18"/>
    <mergeCell ref="A15:C15"/>
    <mergeCell ref="D15:F15"/>
    <mergeCell ref="G15:H15"/>
    <mergeCell ref="A16:C16"/>
    <mergeCell ref="D16:F16"/>
    <mergeCell ref="G16:H16"/>
    <mergeCell ref="A13:C13"/>
    <mergeCell ref="D13:F13"/>
    <mergeCell ref="G13:H13"/>
    <mergeCell ref="A14:C14"/>
    <mergeCell ref="D14:F14"/>
    <mergeCell ref="G14:H14"/>
    <mergeCell ref="A1:J1"/>
    <mergeCell ref="A2:J2"/>
    <mergeCell ref="A3:C3"/>
    <mergeCell ref="D3:F3"/>
    <mergeCell ref="G3:H3"/>
    <mergeCell ref="D7:F7"/>
    <mergeCell ref="G7:H7"/>
    <mergeCell ref="A8:C8"/>
    <mergeCell ref="D8:F8"/>
    <mergeCell ref="G8:H8"/>
    <mergeCell ref="A5:C5"/>
    <mergeCell ref="D5:F5"/>
    <mergeCell ref="G5:H5"/>
    <mergeCell ref="A6:C6"/>
    <mergeCell ref="D6:F6"/>
    <mergeCell ref="G6:H6"/>
    <mergeCell ref="I3:K3"/>
  </mergeCells>
  <phoneticPr fontId="13" type="noConversion"/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34"/>
  <sheetViews>
    <sheetView workbookViewId="0">
      <selection activeCell="I10" sqref="I10"/>
    </sheetView>
  </sheetViews>
  <sheetFormatPr defaultRowHeight="15.75" x14ac:dyDescent="0.2"/>
  <cols>
    <col min="1" max="1" width="56.1640625" style="50" customWidth="1"/>
    <col min="2" max="2" width="9.33203125" style="50" customWidth="1"/>
    <col min="3" max="3" width="9.83203125" style="50" bestFit="1" customWidth="1"/>
    <col min="4" max="16384" width="9.33203125" style="50"/>
  </cols>
  <sheetData>
    <row r="1" spans="1:4" ht="31.5" customHeight="1" x14ac:dyDescent="0.2">
      <c r="A1" s="49" t="s">
        <v>154</v>
      </c>
    </row>
    <row r="2" spans="1:4" x14ac:dyDescent="0.2">
      <c r="A2" s="49" t="s">
        <v>156</v>
      </c>
      <c r="B2" s="50">
        <v>2017</v>
      </c>
      <c r="C2" s="50">
        <v>2018</v>
      </c>
      <c r="D2" s="50">
        <v>2019</v>
      </c>
    </row>
    <row r="4" spans="1:4" x14ac:dyDescent="0.2">
      <c r="A4" s="49" t="s">
        <v>155</v>
      </c>
    </row>
    <row r="5" spans="1:4" x14ac:dyDescent="0.2">
      <c r="A5" s="50" t="s">
        <v>157</v>
      </c>
      <c r="B5" s="50">
        <f>SUM(B22/B23)</f>
        <v>1.2517828796171251</v>
      </c>
      <c r="C5" s="50">
        <f>SUM(C22/C23)</f>
        <v>2.1980577741810636</v>
      </c>
      <c r="D5" s="50">
        <f>SUM(D22/D23)</f>
        <v>0.91654643604000841</v>
      </c>
    </row>
    <row r="6" spans="1:4" x14ac:dyDescent="0.2">
      <c r="A6" s="50" t="s">
        <v>158</v>
      </c>
      <c r="B6" s="50">
        <f>SUM(B24+B25+B26)/B23</f>
        <v>0.84613926599853118</v>
      </c>
      <c r="C6" s="50">
        <f>SUM(C24+C25+C26)/C23</f>
        <v>1.6943281376446993</v>
      </c>
      <c r="D6" s="50">
        <f>SUM(D24+D25+D26)/D23</f>
        <v>0.58947590254024351</v>
      </c>
    </row>
    <row r="7" spans="1:4" x14ac:dyDescent="0.2">
      <c r="A7" s="50" t="s">
        <v>159</v>
      </c>
      <c r="C7" s="50">
        <f>SUM(C30/((B27+C27)/2))</f>
        <v>5.7333815290077714</v>
      </c>
      <c r="D7" s="50">
        <f>SUM(D30/((C27+D27)/2))</f>
        <v>5.8206082118843643</v>
      </c>
    </row>
    <row r="8" spans="1:4" x14ac:dyDescent="0.2">
      <c r="A8" s="50" t="s">
        <v>160</v>
      </c>
      <c r="C8" s="50">
        <f>SUM(C29/((B25+C25)/2))</f>
        <v>31.620722737448034</v>
      </c>
      <c r="D8" s="50">
        <f>SUM(D29/((C25+D25)/2))</f>
        <v>33.719519175729815</v>
      </c>
    </row>
    <row r="9" spans="1:4" x14ac:dyDescent="0.2">
      <c r="A9" s="50" t="s">
        <v>161</v>
      </c>
      <c r="B9" s="50">
        <f>SUM(B32/B23)</f>
        <v>0.68351221361385561</v>
      </c>
      <c r="C9" s="50">
        <f>SUM(C32/C23)</f>
        <v>0.79483480524963934</v>
      </c>
      <c r="D9" s="50">
        <f>SUM(D32/D23)</f>
        <v>0.58271596932903202</v>
      </c>
    </row>
    <row r="11" spans="1:4" x14ac:dyDescent="0.2">
      <c r="A11" s="50" t="s">
        <v>162</v>
      </c>
    </row>
    <row r="12" spans="1:4" x14ac:dyDescent="0.2">
      <c r="A12" s="50" t="s">
        <v>182</v>
      </c>
      <c r="B12" s="50">
        <f t="shared" ref="B12:D13" si="0">SUM(B32/B33)</f>
        <v>0.32383314998989737</v>
      </c>
      <c r="C12" s="50">
        <f t="shared" si="0"/>
        <v>0.19660061095010575</v>
      </c>
      <c r="D12" s="50">
        <f t="shared" si="0"/>
        <v>0.1412383205111078</v>
      </c>
    </row>
    <row r="13" spans="1:4" x14ac:dyDescent="0.2">
      <c r="A13" s="50" t="s">
        <v>163</v>
      </c>
      <c r="B13" s="50">
        <f t="shared" si="0"/>
        <v>0.62013420950047338</v>
      </c>
      <c r="C13" s="50">
        <f t="shared" si="0"/>
        <v>0.95132552863837316</v>
      </c>
      <c r="D13" s="50">
        <f t="shared" si="0"/>
        <v>1.3242002955316448</v>
      </c>
    </row>
    <row r="15" spans="1:4" x14ac:dyDescent="0.2">
      <c r="A15" s="50" t="s">
        <v>164</v>
      </c>
    </row>
    <row r="16" spans="1:4" x14ac:dyDescent="0.2">
      <c r="A16" s="50" t="s">
        <v>165</v>
      </c>
      <c r="B16" s="50">
        <f>SUM(B31/B29)</f>
        <v>0.12885718369753604</v>
      </c>
      <c r="C16" s="50">
        <f>SUM(C31/C29)</f>
        <v>0.22323671595299258</v>
      </c>
      <c r="D16" s="50">
        <f>SUM(D31/D29)</f>
        <v>0.13577480515757151</v>
      </c>
    </row>
    <row r="17" spans="1:4" x14ac:dyDescent="0.2">
      <c r="A17" s="50" t="s">
        <v>166</v>
      </c>
      <c r="C17" s="50">
        <f>SUM(C28/((C34+B34)/2))</f>
        <v>0.20161466175172629</v>
      </c>
      <c r="D17" s="50">
        <f>SUM(D28/((D34+C34)/2))</f>
        <v>0.18802563629656954</v>
      </c>
    </row>
    <row r="18" spans="1:4" x14ac:dyDescent="0.2">
      <c r="A18" s="50" t="s">
        <v>167</v>
      </c>
      <c r="B18" s="50">
        <f>SUM(B29/B34)</f>
        <v>1.5583616416996156</v>
      </c>
      <c r="C18" s="50">
        <f>SUM(C29/C34)</f>
        <v>1.0233105926379757</v>
      </c>
      <c r="D18" s="50">
        <f>SUM(D29/D34)</f>
        <v>1.3792482673937023</v>
      </c>
    </row>
    <row r="20" spans="1:4" x14ac:dyDescent="0.2">
      <c r="A20" s="49" t="s">
        <v>168</v>
      </c>
    </row>
    <row r="22" spans="1:4" x14ac:dyDescent="0.2">
      <c r="A22" s="50" t="s">
        <v>169</v>
      </c>
      <c r="B22" s="50">
        <v>5283.4</v>
      </c>
      <c r="C22" s="50">
        <v>12494.2</v>
      </c>
      <c r="D22" s="50">
        <v>5653.9</v>
      </c>
    </row>
    <row r="23" spans="1:4" x14ac:dyDescent="0.2">
      <c r="A23" s="50" t="s">
        <v>170</v>
      </c>
      <c r="B23" s="50">
        <v>4220.7</v>
      </c>
      <c r="C23" s="50">
        <v>5684.2</v>
      </c>
      <c r="D23" s="50">
        <v>6168.7</v>
      </c>
    </row>
    <row r="24" spans="1:4" x14ac:dyDescent="0.2">
      <c r="A24" s="50" t="s">
        <v>171</v>
      </c>
      <c r="B24" s="50">
        <v>2462.3000000000002</v>
      </c>
      <c r="C24" s="50">
        <v>8756.2999999999993</v>
      </c>
      <c r="D24" s="50">
        <v>2686.6</v>
      </c>
    </row>
    <row r="25" spans="1:4" x14ac:dyDescent="0.2">
      <c r="A25" s="50" t="s">
        <v>172</v>
      </c>
      <c r="B25" s="50">
        <v>870.4</v>
      </c>
      <c r="C25" s="50">
        <v>693.1</v>
      </c>
      <c r="D25" s="50">
        <v>879.2</v>
      </c>
    </row>
    <row r="26" spans="1:4" x14ac:dyDescent="0.2">
      <c r="A26" s="50" t="s">
        <v>174</v>
      </c>
      <c r="B26" s="50">
        <v>238.6</v>
      </c>
      <c r="C26" s="50">
        <v>181.5</v>
      </c>
      <c r="D26" s="50">
        <v>70.5</v>
      </c>
    </row>
    <row r="27" spans="1:4" x14ac:dyDescent="0.2">
      <c r="A27" s="50" t="s">
        <v>173</v>
      </c>
      <c r="B27" s="50">
        <v>1366</v>
      </c>
      <c r="C27" s="50">
        <v>1400.5</v>
      </c>
      <c r="D27" s="50">
        <v>1529.4</v>
      </c>
    </row>
    <row r="28" spans="1:4" x14ac:dyDescent="0.2">
      <c r="A28" s="50" t="s">
        <v>175</v>
      </c>
      <c r="B28" s="50">
        <v>4134.7</v>
      </c>
      <c r="C28" s="50">
        <v>3883.3</v>
      </c>
      <c r="D28" s="50">
        <v>4077.9</v>
      </c>
    </row>
    <row r="29" spans="1:4" x14ac:dyDescent="0.2">
      <c r="A29" s="50" t="s">
        <v>176</v>
      </c>
      <c r="B29" s="50">
        <v>22386.799999999999</v>
      </c>
      <c r="C29" s="50">
        <v>24719.5</v>
      </c>
      <c r="D29" s="50">
        <v>26508.6</v>
      </c>
    </row>
    <row r="30" spans="1:4" x14ac:dyDescent="0.2">
      <c r="A30" s="50" t="s">
        <v>177</v>
      </c>
      <c r="B30" s="50">
        <v>7068.8</v>
      </c>
      <c r="C30" s="50">
        <v>7930.7</v>
      </c>
      <c r="D30" s="50">
        <v>8526.9</v>
      </c>
    </row>
    <row r="31" spans="1:4" x14ac:dyDescent="0.2">
      <c r="A31" s="50" t="s">
        <v>178</v>
      </c>
      <c r="B31" s="50">
        <v>2884.7</v>
      </c>
      <c r="C31" s="50">
        <v>5518.3</v>
      </c>
      <c r="D31" s="50">
        <v>3599.2</v>
      </c>
    </row>
    <row r="32" spans="1:4" x14ac:dyDescent="0.2">
      <c r="A32" s="50" t="s">
        <v>179</v>
      </c>
      <c r="B32" s="50">
        <v>2884.9</v>
      </c>
      <c r="C32" s="50">
        <v>4518</v>
      </c>
      <c r="D32" s="50">
        <v>3594.6</v>
      </c>
    </row>
    <row r="33" spans="1:4" x14ac:dyDescent="0.2">
      <c r="A33" s="50" t="s">
        <v>180</v>
      </c>
      <c r="B33" s="50">
        <v>8908.6</v>
      </c>
      <c r="C33" s="50">
        <v>22980.6</v>
      </c>
      <c r="D33" s="50">
        <v>25450.6</v>
      </c>
    </row>
    <row r="34" spans="1:4" x14ac:dyDescent="0.2">
      <c r="A34" s="50" t="s">
        <v>181</v>
      </c>
      <c r="B34" s="50">
        <v>14365.6</v>
      </c>
      <c r="C34" s="50">
        <v>24156.400000000001</v>
      </c>
      <c r="D34" s="50">
        <v>19219.599999999999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8"/>
  <sheetViews>
    <sheetView workbookViewId="0"/>
  </sheetViews>
  <sheetFormatPr defaultRowHeight="12.75" x14ac:dyDescent="0.2"/>
  <cols>
    <col min="1" max="1" width="37.1640625" customWidth="1"/>
  </cols>
  <sheetData>
    <row r="1" spans="1:26" ht="26.25" customHeight="1" x14ac:dyDescent="0.2">
      <c r="A1" s="95" t="s">
        <v>299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</row>
    <row r="2" spans="1:26" ht="15.75" x14ac:dyDescent="0.2">
      <c r="A2" s="49"/>
      <c r="B2" s="50"/>
      <c r="C2" s="50"/>
      <c r="D2" s="50"/>
    </row>
    <row r="3" spans="1:26" ht="15.75" x14ac:dyDescent="0.2">
      <c r="A3" s="50"/>
      <c r="B3" s="50"/>
      <c r="C3" s="50"/>
      <c r="D3" s="50"/>
    </row>
    <row r="4" spans="1:26" ht="15.75" x14ac:dyDescent="0.2">
      <c r="A4" s="50"/>
      <c r="C4" s="50"/>
      <c r="D4" s="50"/>
    </row>
    <row r="5" spans="1:26" ht="15.75" x14ac:dyDescent="0.2">
      <c r="A5" s="50"/>
      <c r="B5" s="50"/>
      <c r="C5" s="50"/>
      <c r="D5" s="50"/>
    </row>
    <row r="6" spans="1:26" ht="15.75" x14ac:dyDescent="0.2">
      <c r="A6" s="50"/>
      <c r="B6" s="50"/>
      <c r="C6" s="50"/>
      <c r="D6" s="50"/>
    </row>
    <row r="7" spans="1:26" ht="15.75" x14ac:dyDescent="0.2">
      <c r="A7" s="50"/>
      <c r="B7" s="50"/>
      <c r="C7" s="50"/>
      <c r="D7" s="50"/>
    </row>
    <row r="8" spans="1:26" ht="15.75" x14ac:dyDescent="0.2">
      <c r="A8" s="50"/>
      <c r="B8" s="50"/>
      <c r="C8" s="50"/>
      <c r="D8" s="50"/>
    </row>
    <row r="9" spans="1:26" ht="15.75" x14ac:dyDescent="0.2">
      <c r="A9" s="50"/>
      <c r="B9" s="50"/>
      <c r="C9" s="50"/>
      <c r="D9" s="50"/>
    </row>
    <row r="10" spans="1:26" ht="15.75" x14ac:dyDescent="0.2">
      <c r="A10" s="50"/>
      <c r="B10" s="50"/>
      <c r="C10" s="50"/>
      <c r="D10" s="50"/>
    </row>
    <row r="11" spans="1:26" ht="15.75" x14ac:dyDescent="0.2">
      <c r="A11" s="50"/>
      <c r="B11" s="50"/>
      <c r="C11" s="50"/>
      <c r="D11" s="50"/>
    </row>
    <row r="12" spans="1:26" ht="15.75" x14ac:dyDescent="0.2">
      <c r="A12" s="50"/>
      <c r="B12" s="50"/>
      <c r="C12" s="50"/>
      <c r="D12" s="50"/>
    </row>
    <row r="13" spans="1:26" ht="15.75" x14ac:dyDescent="0.2">
      <c r="A13" s="50"/>
      <c r="B13" s="50"/>
      <c r="C13" s="50"/>
      <c r="D13" s="50"/>
    </row>
    <row r="14" spans="1:26" ht="15.75" x14ac:dyDescent="0.2">
      <c r="A14" s="50"/>
      <c r="B14" s="50"/>
      <c r="C14" s="50"/>
      <c r="D14" s="50"/>
    </row>
    <row r="15" spans="1:26" ht="15.75" x14ac:dyDescent="0.2">
      <c r="A15" s="50"/>
      <c r="B15" s="50"/>
      <c r="C15" s="50"/>
      <c r="D15" s="50"/>
    </row>
    <row r="16" spans="1:26" ht="15.75" x14ac:dyDescent="0.2">
      <c r="A16" s="50"/>
      <c r="B16" s="50"/>
      <c r="C16" s="50"/>
      <c r="D16" s="50"/>
    </row>
    <row r="17" spans="1:4" ht="15.75" x14ac:dyDescent="0.2">
      <c r="A17" s="50"/>
      <c r="B17" s="50"/>
      <c r="C17" s="50"/>
      <c r="D17" s="50"/>
    </row>
    <row r="18" spans="1:4" ht="15.75" x14ac:dyDescent="0.2">
      <c r="A18" s="50"/>
      <c r="B18" s="50"/>
      <c r="C18" s="50"/>
      <c r="D18" s="50"/>
    </row>
  </sheetData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8"/>
  <sheetViews>
    <sheetView workbookViewId="0">
      <selection activeCell="B23" sqref="B23"/>
    </sheetView>
  </sheetViews>
  <sheetFormatPr defaultRowHeight="12.75" x14ac:dyDescent="0.2"/>
  <cols>
    <col min="1" max="1" width="10.5" customWidth="1"/>
    <col min="2" max="2" width="53.5" customWidth="1"/>
    <col min="3" max="3" width="1.1640625" customWidth="1"/>
    <col min="4" max="4" width="14" customWidth="1"/>
    <col min="5" max="5" width="1.1640625" customWidth="1"/>
    <col min="6" max="6" width="2.1640625" customWidth="1"/>
    <col min="7" max="7" width="17.33203125" customWidth="1"/>
    <col min="8" max="8" width="1.1640625" customWidth="1"/>
    <col min="9" max="9" width="18.6640625" customWidth="1"/>
    <col min="10" max="10" width="9.33203125" customWidth="1"/>
  </cols>
  <sheetData>
    <row r="1" spans="1:10" ht="79.5" customHeight="1" x14ac:dyDescent="0.2">
      <c r="A1" s="175" t="s">
        <v>109</v>
      </c>
      <c r="B1" s="175"/>
      <c r="C1" s="175"/>
      <c r="D1" s="175"/>
      <c r="E1" s="175"/>
      <c r="F1" s="175"/>
      <c r="G1" s="175"/>
      <c r="H1" s="175"/>
      <c r="I1" s="175"/>
      <c r="J1" s="175"/>
    </row>
    <row r="2" spans="1:10" ht="14.25" customHeight="1" x14ac:dyDescent="0.2">
      <c r="A2" s="4" t="s">
        <v>110</v>
      </c>
      <c r="B2" s="8" t="s">
        <v>111</v>
      </c>
      <c r="C2" s="176">
        <v>50</v>
      </c>
      <c r="D2" s="176"/>
      <c r="E2" s="176"/>
      <c r="F2" s="176"/>
      <c r="G2" s="176"/>
      <c r="H2" s="176"/>
      <c r="I2" s="176"/>
      <c r="J2" s="31"/>
    </row>
    <row r="3" spans="1:10" ht="15" customHeight="1" x14ac:dyDescent="0.2">
      <c r="A3" s="4" t="s">
        <v>112</v>
      </c>
      <c r="B3" s="8" t="s">
        <v>113</v>
      </c>
      <c r="C3" s="176">
        <v>60</v>
      </c>
      <c r="D3" s="176"/>
      <c r="E3" s="176"/>
      <c r="F3" s="176"/>
      <c r="G3" s="176"/>
      <c r="H3" s="176"/>
      <c r="I3" s="176"/>
      <c r="J3" s="31"/>
    </row>
    <row r="4" spans="1:10" ht="15" customHeight="1" x14ac:dyDescent="0.2">
      <c r="A4" s="4" t="s">
        <v>114</v>
      </c>
      <c r="B4" s="8" t="s">
        <v>115</v>
      </c>
      <c r="C4" s="176">
        <v>62</v>
      </c>
      <c r="D4" s="176"/>
      <c r="E4" s="176"/>
      <c r="F4" s="176"/>
      <c r="G4" s="176"/>
      <c r="H4" s="176"/>
      <c r="I4" s="176"/>
      <c r="J4" s="31"/>
    </row>
    <row r="5" spans="1:10" ht="15" customHeight="1" x14ac:dyDescent="0.2">
      <c r="A5" s="4" t="s">
        <v>116</v>
      </c>
      <c r="B5" s="8" t="s">
        <v>117</v>
      </c>
      <c r="C5" s="176">
        <v>66</v>
      </c>
      <c r="D5" s="176"/>
      <c r="E5" s="176"/>
      <c r="F5" s="176"/>
      <c r="G5" s="176"/>
      <c r="H5" s="176"/>
      <c r="I5" s="176"/>
      <c r="J5" s="31"/>
    </row>
    <row r="6" spans="1:10" ht="15" customHeight="1" x14ac:dyDescent="0.2">
      <c r="A6" s="4" t="s">
        <v>118</v>
      </c>
      <c r="B6" s="8" t="s">
        <v>45</v>
      </c>
      <c r="C6" s="176">
        <v>68</v>
      </c>
      <c r="D6" s="176"/>
      <c r="E6" s="176"/>
      <c r="F6" s="176"/>
      <c r="G6" s="176"/>
      <c r="H6" s="176"/>
      <c r="I6" s="176"/>
      <c r="J6" s="31"/>
    </row>
    <row r="7" spans="1:10" ht="15" customHeight="1" x14ac:dyDescent="0.2">
      <c r="A7" s="4" t="s">
        <v>119</v>
      </c>
      <c r="B7" s="8" t="s">
        <v>120</v>
      </c>
      <c r="C7" s="176">
        <v>68</v>
      </c>
      <c r="D7" s="176"/>
      <c r="E7" s="176"/>
      <c r="F7" s="176"/>
      <c r="G7" s="176"/>
      <c r="H7" s="176"/>
      <c r="I7" s="176"/>
      <c r="J7" s="31"/>
    </row>
    <row r="8" spans="1:10" ht="15" customHeight="1" x14ac:dyDescent="0.2">
      <c r="A8" s="4" t="s">
        <v>121</v>
      </c>
      <c r="B8" s="8" t="s">
        <v>122</v>
      </c>
      <c r="C8" s="176">
        <v>69</v>
      </c>
      <c r="D8" s="176"/>
      <c r="E8" s="176"/>
      <c r="F8" s="176"/>
      <c r="G8" s="176"/>
      <c r="H8" s="176"/>
      <c r="I8" s="176"/>
      <c r="J8" s="31"/>
    </row>
    <row r="9" spans="1:10" ht="15" customHeight="1" x14ac:dyDescent="0.2">
      <c r="A9" s="4" t="s">
        <v>123</v>
      </c>
      <c r="B9" s="8" t="s">
        <v>124</v>
      </c>
      <c r="C9" s="176">
        <v>70</v>
      </c>
      <c r="D9" s="176"/>
      <c r="E9" s="176"/>
      <c r="F9" s="176"/>
      <c r="G9" s="176"/>
      <c r="H9" s="176"/>
      <c r="I9" s="176"/>
      <c r="J9" s="31"/>
    </row>
    <row r="10" spans="1:10" ht="15" customHeight="1" x14ac:dyDescent="0.2">
      <c r="A10" s="4" t="s">
        <v>125</v>
      </c>
      <c r="B10" s="8" t="s">
        <v>126</v>
      </c>
      <c r="C10" s="176">
        <v>71</v>
      </c>
      <c r="D10" s="176"/>
      <c r="E10" s="176"/>
      <c r="F10" s="176"/>
      <c r="G10" s="176"/>
      <c r="H10" s="176"/>
      <c r="I10" s="176"/>
      <c r="J10" s="31"/>
    </row>
    <row r="11" spans="1:10" ht="15" customHeight="1" x14ac:dyDescent="0.2">
      <c r="A11" s="4" t="s">
        <v>127</v>
      </c>
      <c r="B11" s="8" t="s">
        <v>128</v>
      </c>
      <c r="C11" s="176">
        <v>73</v>
      </c>
      <c r="D11" s="176"/>
      <c r="E11" s="176"/>
      <c r="F11" s="176"/>
      <c r="G11" s="176"/>
      <c r="H11" s="176"/>
      <c r="I11" s="176"/>
      <c r="J11" s="31"/>
    </row>
    <row r="12" spans="1:10" ht="15" customHeight="1" x14ac:dyDescent="0.2">
      <c r="A12" s="4" t="s">
        <v>129</v>
      </c>
      <c r="B12" s="8" t="s">
        <v>130</v>
      </c>
      <c r="C12" s="176">
        <v>73</v>
      </c>
      <c r="D12" s="176"/>
      <c r="E12" s="176"/>
      <c r="F12" s="176"/>
      <c r="G12" s="176"/>
      <c r="H12" s="176"/>
      <c r="I12" s="176"/>
      <c r="J12" s="31"/>
    </row>
    <row r="13" spans="1:10" ht="15" customHeight="1" x14ac:dyDescent="0.2">
      <c r="A13" s="4" t="s">
        <v>131</v>
      </c>
      <c r="B13" s="8" t="s">
        <v>132</v>
      </c>
      <c r="C13" s="176">
        <v>75</v>
      </c>
      <c r="D13" s="176"/>
      <c r="E13" s="176"/>
      <c r="F13" s="176"/>
      <c r="G13" s="176"/>
      <c r="H13" s="176"/>
      <c r="I13" s="176"/>
      <c r="J13" s="31"/>
    </row>
    <row r="14" spans="1:10" ht="15" customHeight="1" x14ac:dyDescent="0.2">
      <c r="A14" s="4" t="s">
        <v>133</v>
      </c>
      <c r="B14" s="8" t="s">
        <v>134</v>
      </c>
      <c r="C14" s="176">
        <v>77</v>
      </c>
      <c r="D14" s="176"/>
      <c r="E14" s="176"/>
      <c r="F14" s="176"/>
      <c r="G14" s="176"/>
      <c r="H14" s="176"/>
      <c r="I14" s="176"/>
      <c r="J14" s="31"/>
    </row>
    <row r="15" spans="1:10" ht="15" customHeight="1" x14ac:dyDescent="0.2">
      <c r="A15" s="4" t="s">
        <v>135</v>
      </c>
      <c r="B15" s="8" t="s">
        <v>136</v>
      </c>
      <c r="C15" s="176">
        <v>80</v>
      </c>
      <c r="D15" s="176"/>
      <c r="E15" s="176"/>
      <c r="F15" s="176"/>
      <c r="G15" s="176"/>
      <c r="H15" s="176"/>
      <c r="I15" s="176"/>
      <c r="J15" s="31"/>
    </row>
    <row r="16" spans="1:10" ht="15" customHeight="1" x14ac:dyDescent="0.2">
      <c r="A16" s="4" t="s">
        <v>137</v>
      </c>
      <c r="B16" s="8" t="s">
        <v>138</v>
      </c>
      <c r="C16" s="176">
        <v>80</v>
      </c>
      <c r="D16" s="176"/>
      <c r="E16" s="176"/>
      <c r="F16" s="176"/>
      <c r="G16" s="176"/>
      <c r="H16" s="176"/>
      <c r="I16" s="176"/>
      <c r="J16" s="31"/>
    </row>
    <row r="17" spans="1:10" ht="15" customHeight="1" x14ac:dyDescent="0.2">
      <c r="A17" s="4" t="s">
        <v>139</v>
      </c>
      <c r="B17" s="8" t="s">
        <v>140</v>
      </c>
      <c r="C17" s="176">
        <v>81</v>
      </c>
      <c r="D17" s="176"/>
      <c r="E17" s="176"/>
      <c r="F17" s="176"/>
      <c r="G17" s="176"/>
      <c r="H17" s="176"/>
      <c r="I17" s="176"/>
      <c r="J17" s="31"/>
    </row>
    <row r="18" spans="1:10" ht="14.25" customHeight="1" x14ac:dyDescent="0.2">
      <c r="A18" s="4" t="s">
        <v>141</v>
      </c>
      <c r="B18" s="8" t="s">
        <v>142</v>
      </c>
      <c r="C18" s="176">
        <v>83</v>
      </c>
      <c r="D18" s="176"/>
      <c r="E18" s="176"/>
      <c r="F18" s="176"/>
      <c r="G18" s="176"/>
      <c r="H18" s="176"/>
      <c r="I18" s="176"/>
      <c r="J18" s="31"/>
    </row>
  </sheetData>
  <mergeCells count="18">
    <mergeCell ref="C16:I16"/>
    <mergeCell ref="C17:I17"/>
    <mergeCell ref="C18:I18"/>
    <mergeCell ref="C6:I6"/>
    <mergeCell ref="C7:I7"/>
    <mergeCell ref="C8:I8"/>
    <mergeCell ref="C9:I9"/>
    <mergeCell ref="C10:I10"/>
    <mergeCell ref="C11:I11"/>
    <mergeCell ref="C12:I12"/>
    <mergeCell ref="C15:I15"/>
    <mergeCell ref="C13:I13"/>
    <mergeCell ref="C14:I14"/>
    <mergeCell ref="A1:J1"/>
    <mergeCell ref="C2:I2"/>
    <mergeCell ref="C3:I3"/>
    <mergeCell ref="C4:I4"/>
    <mergeCell ref="C5:I5"/>
  </mergeCells>
  <pageMargins left="0.7" right="0.7" top="0.75" bottom="0.75" header="0.3" footer="0.3"/>
  <pageSetup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53"/>
  <sheetViews>
    <sheetView topLeftCell="D1" workbookViewId="0">
      <selection activeCell="M6" sqref="M6"/>
    </sheetView>
  </sheetViews>
  <sheetFormatPr defaultRowHeight="12.75" x14ac:dyDescent="0.2"/>
  <cols>
    <col min="1" max="1" width="54.33203125" customWidth="1"/>
    <col min="2" max="2" width="18.1640625" customWidth="1"/>
    <col min="3" max="3" width="18.83203125" customWidth="1"/>
    <col min="4" max="4" width="19.1640625" customWidth="1"/>
    <col min="7" max="7" width="54.33203125" customWidth="1"/>
    <col min="8" max="10" width="9.83203125" bestFit="1" customWidth="1"/>
    <col min="13" max="13" width="54.33203125" customWidth="1"/>
    <col min="15" max="16" width="9.83203125" bestFit="1" customWidth="1"/>
  </cols>
  <sheetData>
    <row r="1" spans="1:16" ht="39.75" customHeight="1" x14ac:dyDescent="0.2">
      <c r="A1" s="182" t="s">
        <v>300</v>
      </c>
      <c r="B1" s="99"/>
      <c r="C1" s="99"/>
      <c r="D1" s="99"/>
      <c r="E1" s="99"/>
      <c r="F1" s="99"/>
      <c r="G1" s="99"/>
      <c r="H1" s="99"/>
      <c r="I1" s="99"/>
      <c r="J1" s="99"/>
    </row>
    <row r="2" spans="1:16" ht="29.25" customHeight="1" thickBot="1" x14ac:dyDescent="0.25">
      <c r="G2" s="90" t="s">
        <v>297</v>
      </c>
      <c r="M2" s="90" t="s">
        <v>214</v>
      </c>
    </row>
    <row r="3" spans="1:16" s="79" customFormat="1" ht="18" customHeight="1" x14ac:dyDescent="0.25">
      <c r="A3" s="177" t="s">
        <v>183</v>
      </c>
      <c r="B3" s="78" t="s">
        <v>184</v>
      </c>
      <c r="C3" s="78" t="s">
        <v>293</v>
      </c>
      <c r="D3" s="78" t="s">
        <v>294</v>
      </c>
      <c r="G3" s="177" t="s">
        <v>183</v>
      </c>
      <c r="H3" s="79" t="str">
        <f>B3</f>
        <v>Oct 1,</v>
      </c>
      <c r="I3" s="79" t="str">
        <f t="shared" ref="I3:J4" si="0">C3</f>
        <v>Sep 30,</v>
      </c>
      <c r="J3" s="79" t="str">
        <f t="shared" si="0"/>
        <v>Sep 29,</v>
      </c>
      <c r="M3" s="177" t="s">
        <v>183</v>
      </c>
      <c r="N3" s="79" t="str">
        <f>H3</f>
        <v>Oct 1,</v>
      </c>
      <c r="O3" s="79" t="str">
        <f t="shared" ref="O3:P4" si="1">I3</f>
        <v>Sep 30,</v>
      </c>
      <c r="P3" s="79" t="str">
        <f t="shared" si="1"/>
        <v>Sep 29,</v>
      </c>
    </row>
    <row r="4" spans="1:16" s="79" customFormat="1" ht="16.5" thickBot="1" x14ac:dyDescent="0.3">
      <c r="A4" s="178"/>
      <c r="B4" s="80">
        <v>2017</v>
      </c>
      <c r="C4" s="80">
        <v>2018</v>
      </c>
      <c r="D4" s="80">
        <v>2019</v>
      </c>
      <c r="G4" s="178"/>
      <c r="H4" s="79">
        <f>B4</f>
        <v>2017</v>
      </c>
      <c r="I4" s="79">
        <f t="shared" si="0"/>
        <v>2018</v>
      </c>
      <c r="J4" s="79">
        <f t="shared" si="0"/>
        <v>2019</v>
      </c>
      <c r="M4" s="178"/>
      <c r="N4" s="79">
        <f>H4</f>
        <v>2017</v>
      </c>
      <c r="O4" s="79">
        <f t="shared" si="1"/>
        <v>2018</v>
      </c>
      <c r="P4" s="79">
        <f t="shared" si="1"/>
        <v>2019</v>
      </c>
    </row>
    <row r="5" spans="1:16" ht="16.5" thickBot="1" x14ac:dyDescent="0.25">
      <c r="A5" s="179" t="s">
        <v>253</v>
      </c>
      <c r="B5" s="180"/>
      <c r="C5" s="180"/>
      <c r="D5" s="181"/>
    </row>
    <row r="6" spans="1:16" ht="20.25" customHeight="1" thickBot="1" x14ac:dyDescent="0.25">
      <c r="A6" s="53" t="s">
        <v>254</v>
      </c>
      <c r="B6" s="69">
        <v>2884.9</v>
      </c>
      <c r="C6" s="70">
        <v>4518</v>
      </c>
      <c r="D6" s="69">
        <v>3594.6</v>
      </c>
      <c r="G6" s="53" t="s">
        <v>254</v>
      </c>
      <c r="H6" s="82">
        <f>B6/$B$53</f>
        <v>8.9398822435698726</v>
      </c>
      <c r="I6" s="82">
        <f>C6/$C$53</f>
        <v>0.71334964869345552</v>
      </c>
      <c r="J6" s="82">
        <f>D6/$D$53</f>
        <v>-0.59704021127111462</v>
      </c>
      <c r="M6" s="53" t="s">
        <v>254</v>
      </c>
      <c r="O6" s="82">
        <f>(C6-B6)/B6</f>
        <v>0.56608547956601607</v>
      </c>
      <c r="P6" s="82">
        <f>(D6-B6)/B6</f>
        <v>0.24600506083399765</v>
      </c>
    </row>
    <row r="7" spans="1:16" ht="34.5" customHeight="1" thickBot="1" x14ac:dyDescent="0.25">
      <c r="A7" s="53" t="s">
        <v>255</v>
      </c>
      <c r="B7" s="52"/>
      <c r="C7" s="52"/>
      <c r="D7" s="52"/>
      <c r="G7" s="53" t="s">
        <v>255</v>
      </c>
      <c r="H7" s="82"/>
      <c r="I7" s="82"/>
      <c r="J7" s="82"/>
      <c r="M7" s="53" t="s">
        <v>255</v>
      </c>
      <c r="O7" s="82"/>
      <c r="P7" s="82"/>
    </row>
    <row r="8" spans="1:16" ht="18.75" customHeight="1" thickBot="1" x14ac:dyDescent="0.25">
      <c r="A8" s="71" t="s">
        <v>256</v>
      </c>
      <c r="B8" s="72">
        <v>1067.0999999999999</v>
      </c>
      <c r="C8" s="72">
        <v>1305.9000000000001</v>
      </c>
      <c r="D8" s="72">
        <v>1449.3</v>
      </c>
      <c r="G8" s="71" t="s">
        <v>256</v>
      </c>
      <c r="H8" s="82">
        <f t="shared" ref="H8:H53" si="2">B8/$B$53</f>
        <v>3.3067864889990672</v>
      </c>
      <c r="I8" s="82">
        <f t="shared" ref="I8:I53" si="3">C8/$C$53</f>
        <v>0.20618931080761038</v>
      </c>
      <c r="J8" s="82">
        <f t="shared" ref="J8:J53" si="4">D8/$D$53</f>
        <v>-0.240719517664059</v>
      </c>
      <c r="M8" s="71" t="s">
        <v>256</v>
      </c>
      <c r="O8" s="82">
        <f t="shared" ref="O8:O53" si="5">(C8-B8)/B8</f>
        <v>0.22378408771436623</v>
      </c>
      <c r="P8" s="82">
        <f t="shared" ref="P8:P53" si="6">(D8-B8)/B8</f>
        <v>0.35816699465842011</v>
      </c>
    </row>
    <row r="9" spans="1:16" ht="15.75" customHeight="1" thickBot="1" x14ac:dyDescent="0.25">
      <c r="A9" s="71" t="s">
        <v>227</v>
      </c>
      <c r="B9" s="73">
        <v>95.1</v>
      </c>
      <c r="C9" s="73">
        <v>714.9</v>
      </c>
      <c r="D9" s="72">
        <v>-1495.4</v>
      </c>
      <c r="G9" s="71" t="s">
        <v>227</v>
      </c>
      <c r="H9" s="82">
        <f t="shared" si="2"/>
        <v>0.29470096064456125</v>
      </c>
      <c r="I9" s="82">
        <f t="shared" si="3"/>
        <v>0.11287597694797506</v>
      </c>
      <c r="J9" s="82">
        <f t="shared" si="4"/>
        <v>0.24837643463384659</v>
      </c>
      <c r="M9" s="71" t="s">
        <v>227</v>
      </c>
      <c r="O9" s="82">
        <f t="shared" si="5"/>
        <v>6.517350157728707</v>
      </c>
      <c r="P9" s="82">
        <f t="shared" si="6"/>
        <v>-16.724500525762355</v>
      </c>
    </row>
    <row r="10" spans="1:16" ht="18.75" customHeight="1" thickBot="1" x14ac:dyDescent="0.25">
      <c r="A10" s="71" t="s">
        <v>257</v>
      </c>
      <c r="B10" s="73">
        <v>-310.2</v>
      </c>
      <c r="C10" s="73">
        <v>-242.8</v>
      </c>
      <c r="D10" s="73">
        <v>-250.6</v>
      </c>
      <c r="G10" s="71" t="s">
        <v>257</v>
      </c>
      <c r="H10" s="82">
        <f t="shared" si="2"/>
        <v>-0.96126433219708618</v>
      </c>
      <c r="I10" s="82">
        <f t="shared" si="3"/>
        <v>-3.8335833267545597E-2</v>
      </c>
      <c r="J10" s="82">
        <f t="shared" si="4"/>
        <v>4.1623067085222648E-2</v>
      </c>
      <c r="M10" s="71" t="s">
        <v>257</v>
      </c>
      <c r="O10" s="82">
        <f t="shared" si="5"/>
        <v>-0.21727917472598318</v>
      </c>
      <c r="P10" s="82">
        <f t="shared" si="6"/>
        <v>-0.19213410702772404</v>
      </c>
    </row>
    <row r="11" spans="1:16" ht="35.25" customHeight="1" thickBot="1" x14ac:dyDescent="0.25">
      <c r="A11" s="71" t="s">
        <v>258</v>
      </c>
      <c r="B11" s="73">
        <v>186.6</v>
      </c>
      <c r="C11" s="73">
        <v>226.8</v>
      </c>
      <c r="D11" s="73">
        <v>216.8</v>
      </c>
      <c r="G11" s="71" t="s">
        <v>258</v>
      </c>
      <c r="H11" s="82">
        <f t="shared" si="2"/>
        <v>0.57824604896188359</v>
      </c>
      <c r="I11" s="82">
        <f t="shared" si="3"/>
        <v>3.580958395831689E-2</v>
      </c>
      <c r="J11" s="82">
        <f t="shared" si="4"/>
        <v>-3.6009101931669077E-2</v>
      </c>
      <c r="M11" s="71" t="s">
        <v>258</v>
      </c>
      <c r="O11" s="82">
        <f t="shared" si="5"/>
        <v>0.21543408360128627</v>
      </c>
      <c r="P11" s="82">
        <f t="shared" si="6"/>
        <v>0.16184351554126483</v>
      </c>
    </row>
    <row r="12" spans="1:16" ht="18.75" customHeight="1" thickBot="1" x14ac:dyDescent="0.25">
      <c r="A12" s="71" t="s">
        <v>199</v>
      </c>
      <c r="B12" s="74" t="s">
        <v>149</v>
      </c>
      <c r="C12" s="72">
        <v>-1376.4</v>
      </c>
      <c r="D12" s="75" t="s">
        <v>149</v>
      </c>
      <c r="G12" s="71" t="s">
        <v>199</v>
      </c>
      <c r="H12" s="82"/>
      <c r="I12" s="82">
        <f t="shared" si="3"/>
        <v>-0.21732059682639934</v>
      </c>
      <c r="J12" s="82"/>
      <c r="M12" s="71" t="s">
        <v>199</v>
      </c>
      <c r="O12" s="82"/>
      <c r="P12" s="82"/>
    </row>
    <row r="13" spans="1:16" ht="33" customHeight="1" thickBot="1" x14ac:dyDescent="0.25">
      <c r="A13" s="71" t="s">
        <v>259</v>
      </c>
      <c r="B13" s="73">
        <v>-93.5</v>
      </c>
      <c r="C13" s="73">
        <v>-499.2</v>
      </c>
      <c r="D13" s="73">
        <v>-622.79999999999995</v>
      </c>
      <c r="G13" s="71" t="s">
        <v>259</v>
      </c>
      <c r="H13" s="82">
        <f t="shared" si="2"/>
        <v>-0.28974279516578844</v>
      </c>
      <c r="I13" s="82">
        <f t="shared" si="3"/>
        <v>-7.8818978447935589E-2</v>
      </c>
      <c r="J13" s="82">
        <f t="shared" si="4"/>
        <v>0.10344312123175045</v>
      </c>
      <c r="M13" s="71" t="s">
        <v>259</v>
      </c>
      <c r="O13" s="82">
        <f t="shared" si="5"/>
        <v>4.3390374331550801</v>
      </c>
      <c r="P13" s="82">
        <f t="shared" si="6"/>
        <v>5.6609625668449191</v>
      </c>
    </row>
    <row r="14" spans="1:16" ht="21" customHeight="1" thickBot="1" x14ac:dyDescent="0.25">
      <c r="A14" s="71" t="s">
        <v>260</v>
      </c>
      <c r="B14" s="73">
        <v>176</v>
      </c>
      <c r="C14" s="73">
        <v>250.3</v>
      </c>
      <c r="D14" s="73">
        <v>308</v>
      </c>
      <c r="G14" s="71" t="s">
        <v>260</v>
      </c>
      <c r="H14" s="82">
        <f t="shared" si="2"/>
        <v>0.54539820266501349</v>
      </c>
      <c r="I14" s="82">
        <f t="shared" si="3"/>
        <v>3.9520012631246555E-2</v>
      </c>
      <c r="J14" s="82">
        <f t="shared" si="4"/>
        <v>-5.115684222764795E-2</v>
      </c>
      <c r="M14" s="71" t="s">
        <v>260</v>
      </c>
      <c r="O14" s="82">
        <f t="shared" si="5"/>
        <v>0.42215909090909098</v>
      </c>
      <c r="P14" s="82">
        <f t="shared" si="6"/>
        <v>0.75</v>
      </c>
    </row>
    <row r="15" spans="1:16" ht="18" customHeight="1" thickBot="1" x14ac:dyDescent="0.25">
      <c r="A15" s="71" t="s">
        <v>261</v>
      </c>
      <c r="B15" s="73">
        <v>87.2</v>
      </c>
      <c r="C15" s="73">
        <v>37.6</v>
      </c>
      <c r="D15" s="73">
        <v>10.5</v>
      </c>
      <c r="G15" s="71" t="s">
        <v>261</v>
      </c>
      <c r="H15" s="82">
        <f t="shared" si="2"/>
        <v>0.27022001859312034</v>
      </c>
      <c r="I15" s="82">
        <f t="shared" si="3"/>
        <v>5.9366858766874567E-3</v>
      </c>
      <c r="J15" s="82">
        <f t="shared" si="4"/>
        <v>-1.7439832577607255E-3</v>
      </c>
      <c r="M15" s="71" t="s">
        <v>261</v>
      </c>
      <c r="O15" s="82">
        <f t="shared" si="5"/>
        <v>-0.56880733944954132</v>
      </c>
      <c r="P15" s="82">
        <f t="shared" si="6"/>
        <v>-0.87958715596330272</v>
      </c>
    </row>
    <row r="16" spans="1:16" ht="15" customHeight="1" thickBot="1" x14ac:dyDescent="0.25">
      <c r="A16" s="71" t="s">
        <v>188</v>
      </c>
      <c r="B16" s="73">
        <v>68.900000000000006</v>
      </c>
      <c r="C16" s="73">
        <v>89</v>
      </c>
      <c r="D16" s="73">
        <v>187.9</v>
      </c>
      <c r="G16" s="71" t="s">
        <v>188</v>
      </c>
      <c r="H16" s="82">
        <f t="shared" si="2"/>
        <v>0.21351100092965586</v>
      </c>
      <c r="I16" s="82">
        <f t="shared" si="3"/>
        <v>1.4052261782584671E-2</v>
      </c>
      <c r="J16" s="82">
        <f t="shared" si="4"/>
        <v>-3.1208995631737176E-2</v>
      </c>
      <c r="M16" s="71" t="s">
        <v>188</v>
      </c>
      <c r="O16" s="82">
        <f t="shared" si="5"/>
        <v>0.29172714078374445</v>
      </c>
      <c r="P16" s="82">
        <f t="shared" si="6"/>
        <v>1.7271407837445572</v>
      </c>
    </row>
    <row r="17" spans="1:16" ht="33" customHeight="1" thickBot="1" x14ac:dyDescent="0.25">
      <c r="A17" s="71" t="s">
        <v>262</v>
      </c>
      <c r="B17" s="52"/>
      <c r="C17" s="52"/>
      <c r="D17" s="52"/>
      <c r="G17" s="71" t="s">
        <v>262</v>
      </c>
      <c r="H17" s="82"/>
      <c r="I17" s="82"/>
      <c r="J17" s="82"/>
      <c r="M17" s="71" t="s">
        <v>262</v>
      </c>
      <c r="O17" s="82"/>
      <c r="P17" s="82"/>
    </row>
    <row r="18" spans="1:16" ht="14.25" customHeight="1" thickBot="1" x14ac:dyDescent="0.25">
      <c r="A18" s="76" t="s">
        <v>263</v>
      </c>
      <c r="B18" s="73">
        <v>-96.8</v>
      </c>
      <c r="C18" s="73">
        <v>131</v>
      </c>
      <c r="D18" s="73">
        <v>-197.7</v>
      </c>
      <c r="G18" s="76" t="s">
        <v>263</v>
      </c>
      <c r="H18" s="82">
        <f t="shared" si="2"/>
        <v>-0.29996901146575738</v>
      </c>
      <c r="I18" s="82">
        <f t="shared" si="3"/>
        <v>2.0683666219310021E-2</v>
      </c>
      <c r="J18" s="82">
        <f t="shared" si="4"/>
        <v>3.2836713338980514E-2</v>
      </c>
      <c r="M18" s="76" t="s">
        <v>263</v>
      </c>
      <c r="O18" s="82">
        <f t="shared" si="5"/>
        <v>-2.3533057851239669</v>
      </c>
      <c r="P18" s="82">
        <f t="shared" si="6"/>
        <v>1.0423553719008265</v>
      </c>
    </row>
    <row r="19" spans="1:16" ht="15.75" customHeight="1" thickBot="1" x14ac:dyDescent="0.25">
      <c r="A19" s="76" t="s">
        <v>264</v>
      </c>
      <c r="B19" s="73">
        <v>14</v>
      </c>
      <c r="C19" s="73">
        <v>-41.2</v>
      </c>
      <c r="D19" s="73">
        <v>-173</v>
      </c>
      <c r="G19" s="76" t="s">
        <v>264</v>
      </c>
      <c r="H19" s="82">
        <f t="shared" si="2"/>
        <v>4.3383947939262438E-2</v>
      </c>
      <c r="I19" s="82">
        <f t="shared" si="3"/>
        <v>-6.5050919712639158E-3</v>
      </c>
      <c r="J19" s="82">
        <f t="shared" si="4"/>
        <v>2.8734200342152908E-2</v>
      </c>
      <c r="M19" s="76" t="s">
        <v>264</v>
      </c>
      <c r="O19" s="82">
        <f t="shared" si="5"/>
        <v>-3.9428571428571431</v>
      </c>
      <c r="P19" s="82">
        <f t="shared" si="6"/>
        <v>-13.357142857142858</v>
      </c>
    </row>
    <row r="20" spans="1:16" ht="16.5" thickBot="1" x14ac:dyDescent="0.25">
      <c r="A20" s="76" t="s">
        <v>265</v>
      </c>
      <c r="B20" s="73">
        <v>-20</v>
      </c>
      <c r="C20" s="73">
        <v>-839.5</v>
      </c>
      <c r="D20" s="73">
        <v>922</v>
      </c>
      <c r="G20" s="76" t="s">
        <v>265</v>
      </c>
      <c r="H20" s="82">
        <f t="shared" si="2"/>
        <v>-6.197706848466062E-2</v>
      </c>
      <c r="I20" s="82">
        <f t="shared" si="3"/>
        <v>-0.13254914344359361</v>
      </c>
      <c r="J20" s="82">
        <f t="shared" si="4"/>
        <v>-0.15313833939575133</v>
      </c>
      <c r="M20" s="76" t="s">
        <v>265</v>
      </c>
      <c r="O20" s="82">
        <f t="shared" si="5"/>
        <v>40.975000000000001</v>
      </c>
      <c r="P20" s="82">
        <f t="shared" si="6"/>
        <v>-47.1</v>
      </c>
    </row>
    <row r="21" spans="1:16" ht="16.5" thickBot="1" x14ac:dyDescent="0.25">
      <c r="A21" s="76" t="s">
        <v>151</v>
      </c>
      <c r="B21" s="73">
        <v>-91.9</v>
      </c>
      <c r="C21" s="73">
        <v>146</v>
      </c>
      <c r="D21" s="72">
        <v>1237.0999999999999</v>
      </c>
      <c r="G21" s="76" t="s">
        <v>151</v>
      </c>
      <c r="H21" s="82">
        <f t="shared" si="2"/>
        <v>-0.28478462968701557</v>
      </c>
      <c r="I21" s="82">
        <f t="shared" si="3"/>
        <v>2.3052024946711932E-2</v>
      </c>
      <c r="J21" s="82">
        <f t="shared" si="4"/>
        <v>-0.2054744464929327</v>
      </c>
      <c r="M21" s="76" t="s">
        <v>151</v>
      </c>
      <c r="O21" s="82">
        <f t="shared" si="5"/>
        <v>-2.5886833514689878</v>
      </c>
      <c r="P21" s="82">
        <f t="shared" si="6"/>
        <v>-14.461371055495102</v>
      </c>
    </row>
    <row r="22" spans="1:16" ht="16.5" thickBot="1" x14ac:dyDescent="0.25">
      <c r="A22" s="76" t="s">
        <v>234</v>
      </c>
      <c r="B22" s="73">
        <v>46.4</v>
      </c>
      <c r="C22" s="73">
        <v>391.6</v>
      </c>
      <c r="D22" s="73">
        <v>31.9</v>
      </c>
      <c r="G22" s="76" t="s">
        <v>234</v>
      </c>
      <c r="H22" s="82">
        <f t="shared" si="2"/>
        <v>0.14378679888441265</v>
      </c>
      <c r="I22" s="82">
        <f t="shared" si="3"/>
        <v>6.1829951843372553E-2</v>
      </c>
      <c r="J22" s="82">
        <f t="shared" si="4"/>
        <v>-5.2983872307206803E-3</v>
      </c>
      <c r="M22" s="76" t="s">
        <v>234</v>
      </c>
      <c r="O22" s="82">
        <f t="shared" si="5"/>
        <v>7.4396551724137945</v>
      </c>
      <c r="P22" s="82">
        <f t="shared" si="6"/>
        <v>-0.3125</v>
      </c>
    </row>
    <row r="23" spans="1:16" ht="16.5" thickBot="1" x14ac:dyDescent="0.25">
      <c r="A23" s="76" t="s">
        <v>241</v>
      </c>
      <c r="B23" s="73">
        <v>130.80000000000001</v>
      </c>
      <c r="C23" s="72">
        <v>7109.4</v>
      </c>
      <c r="D23" s="73">
        <v>-30.5</v>
      </c>
      <c r="G23" s="76" t="s">
        <v>241</v>
      </c>
      <c r="H23" s="82">
        <f t="shared" si="2"/>
        <v>0.40533002788968053</v>
      </c>
      <c r="I23" s="82">
        <f t="shared" si="3"/>
        <v>1.1225073024394097</v>
      </c>
      <c r="J23" s="82">
        <f t="shared" si="4"/>
        <v>5.065856129685917E-3</v>
      </c>
      <c r="M23" s="76" t="s">
        <v>241</v>
      </c>
      <c r="O23" s="82">
        <f t="shared" si="5"/>
        <v>53.353211009174302</v>
      </c>
      <c r="P23" s="82">
        <f t="shared" si="6"/>
        <v>-1.2331804281345566</v>
      </c>
    </row>
    <row r="24" spans="1:16" ht="16.5" thickBot="1" x14ac:dyDescent="0.25">
      <c r="A24" s="76" t="s">
        <v>266</v>
      </c>
      <c r="B24" s="73">
        <v>107.2</v>
      </c>
      <c r="C24" s="77">
        <v>16.399999999999999</v>
      </c>
      <c r="D24" s="73">
        <v>-141.1</v>
      </c>
      <c r="G24" s="76" t="s">
        <v>266</v>
      </c>
      <c r="H24" s="82">
        <f t="shared" si="2"/>
        <v>0.33219708707778095</v>
      </c>
      <c r="I24" s="82">
        <f t="shared" si="3"/>
        <v>2.5894055419594221E-3</v>
      </c>
      <c r="J24" s="82">
        <f t="shared" si="4"/>
        <v>2.3435813111432224E-2</v>
      </c>
      <c r="M24" s="76" t="s">
        <v>266</v>
      </c>
      <c r="O24" s="82">
        <f t="shared" si="5"/>
        <v>-0.84701492537313439</v>
      </c>
      <c r="P24" s="82">
        <f t="shared" si="6"/>
        <v>-2.3162313432835822</v>
      </c>
    </row>
    <row r="25" spans="1:16" s="86" customFormat="1" ht="16.5" thickBot="1" x14ac:dyDescent="0.25">
      <c r="A25" s="57" t="s">
        <v>267</v>
      </c>
      <c r="B25" s="93">
        <v>4251.8</v>
      </c>
      <c r="C25" s="93">
        <v>11937.8</v>
      </c>
      <c r="D25" s="93">
        <v>5047</v>
      </c>
      <c r="G25" s="57" t="s">
        <v>267</v>
      </c>
      <c r="H25" s="94">
        <f t="shared" si="2"/>
        <v>13.175704989154003</v>
      </c>
      <c r="I25" s="94">
        <f t="shared" si="3"/>
        <v>1.884866187731902</v>
      </c>
      <c r="J25" s="94">
        <f t="shared" si="4"/>
        <v>-0.83827461923032209</v>
      </c>
      <c r="M25" s="57" t="s">
        <v>267</v>
      </c>
      <c r="O25" s="94">
        <f t="shared" si="5"/>
        <v>1.8077049720118534</v>
      </c>
      <c r="P25" s="94">
        <f t="shared" si="6"/>
        <v>0.18702667105696405</v>
      </c>
    </row>
    <row r="26" spans="1:16" ht="16.5" thickBot="1" x14ac:dyDescent="0.25">
      <c r="A26" s="53" t="s">
        <v>268</v>
      </c>
      <c r="B26" s="54"/>
      <c r="C26" s="54"/>
      <c r="D26" s="54"/>
      <c r="G26" s="53" t="s">
        <v>268</v>
      </c>
      <c r="H26" s="82"/>
      <c r="I26" s="82"/>
      <c r="J26" s="82"/>
      <c r="M26" s="53" t="s">
        <v>268</v>
      </c>
      <c r="O26" s="82"/>
      <c r="P26" s="82"/>
    </row>
    <row r="27" spans="1:16" ht="16.5" thickBot="1" x14ac:dyDescent="0.25">
      <c r="A27" s="53" t="s">
        <v>269</v>
      </c>
      <c r="B27" s="73">
        <v>-674.4</v>
      </c>
      <c r="C27" s="73">
        <v>-191.9</v>
      </c>
      <c r="D27" s="73">
        <v>-190.4</v>
      </c>
      <c r="G27" s="53" t="s">
        <v>269</v>
      </c>
      <c r="H27" s="82">
        <f t="shared" si="2"/>
        <v>-2.0898667493027561</v>
      </c>
      <c r="I27" s="82">
        <f t="shared" si="3"/>
        <v>-3.029920265256178E-2</v>
      </c>
      <c r="J27" s="82">
        <f t="shared" si="4"/>
        <v>3.1624229740727823E-2</v>
      </c>
      <c r="M27" s="53" t="s">
        <v>269</v>
      </c>
      <c r="O27" s="82">
        <f t="shared" si="5"/>
        <v>-0.71545077105575328</v>
      </c>
      <c r="P27" s="82">
        <f t="shared" si="6"/>
        <v>-0.71767497034400951</v>
      </c>
    </row>
    <row r="28" spans="1:16" ht="16.5" thickBot="1" x14ac:dyDescent="0.25">
      <c r="A28" s="53" t="s">
        <v>270</v>
      </c>
      <c r="B28" s="72">
        <v>1054.5</v>
      </c>
      <c r="C28" s="73">
        <v>459</v>
      </c>
      <c r="D28" s="73">
        <v>298.3</v>
      </c>
      <c r="G28" s="53" t="s">
        <v>270</v>
      </c>
      <c r="H28" s="82">
        <f t="shared" si="2"/>
        <v>3.2677409358537313</v>
      </c>
      <c r="I28" s="82">
        <f t="shared" si="3"/>
        <v>7.2471777058498471E-2</v>
      </c>
      <c r="J28" s="82">
        <f t="shared" si="4"/>
        <v>-4.9545733884764236E-2</v>
      </c>
      <c r="M28" s="53" t="s">
        <v>270</v>
      </c>
      <c r="O28" s="82">
        <f t="shared" si="5"/>
        <v>-0.56472261735419627</v>
      </c>
      <c r="P28" s="82">
        <f t="shared" si="6"/>
        <v>-0.71711711711711712</v>
      </c>
    </row>
    <row r="29" spans="1:16" ht="16.5" thickBot="1" x14ac:dyDescent="0.25">
      <c r="A29" s="53" t="s">
        <v>271</v>
      </c>
      <c r="B29" s="73">
        <v>149.6</v>
      </c>
      <c r="C29" s="73">
        <v>45.3</v>
      </c>
      <c r="D29" s="73">
        <v>59.8</v>
      </c>
      <c r="G29" s="53" t="s">
        <v>271</v>
      </c>
      <c r="H29" s="82">
        <f t="shared" si="2"/>
        <v>0.46358847226526145</v>
      </c>
      <c r="I29" s="82">
        <f t="shared" si="3"/>
        <v>7.1524433567537703E-3</v>
      </c>
      <c r="J29" s="82">
        <f t="shared" si="4"/>
        <v>-9.9323998870563222E-3</v>
      </c>
      <c r="M29" s="53" t="s">
        <v>271</v>
      </c>
      <c r="O29" s="82">
        <f t="shared" si="5"/>
        <v>-0.69719251336898391</v>
      </c>
      <c r="P29" s="82">
        <f t="shared" si="6"/>
        <v>-0.60026737967914434</v>
      </c>
    </row>
    <row r="30" spans="1:16" ht="18.75" customHeight="1" thickBot="1" x14ac:dyDescent="0.25">
      <c r="A30" s="53" t="s">
        <v>272</v>
      </c>
      <c r="B30" s="74" t="s">
        <v>149</v>
      </c>
      <c r="C30" s="72">
        <v>-1311.3</v>
      </c>
      <c r="D30" s="75" t="s">
        <v>149</v>
      </c>
      <c r="G30" s="53" t="s">
        <v>272</v>
      </c>
      <c r="H30" s="82"/>
      <c r="I30" s="82">
        <f t="shared" si="3"/>
        <v>-0.20704191994947505</v>
      </c>
      <c r="J30" s="82"/>
      <c r="M30" s="53" t="s">
        <v>272</v>
      </c>
      <c r="O30" s="82"/>
      <c r="P30" s="82"/>
    </row>
    <row r="31" spans="1:16" ht="18.75" customHeight="1" thickBot="1" x14ac:dyDescent="0.25">
      <c r="A31" s="53" t="s">
        <v>273</v>
      </c>
      <c r="B31" s="72">
        <v>-1519.4</v>
      </c>
      <c r="C31" s="72">
        <v>-1976.4</v>
      </c>
      <c r="D31" s="72">
        <v>-1806.6</v>
      </c>
      <c r="G31" s="53" t="s">
        <v>273</v>
      </c>
      <c r="H31" s="82">
        <f t="shared" si="2"/>
        <v>-4.7083978927796677</v>
      </c>
      <c r="I31" s="82">
        <f t="shared" si="3"/>
        <v>-0.31205494592247579</v>
      </c>
      <c r="J31" s="82">
        <f t="shared" si="4"/>
        <v>0.30006477652100255</v>
      </c>
      <c r="M31" s="53" t="s">
        <v>273</v>
      </c>
      <c r="O31" s="82">
        <f t="shared" si="5"/>
        <v>0.300776622350928</v>
      </c>
      <c r="P31" s="82">
        <f t="shared" si="6"/>
        <v>0.18902198236145834</v>
      </c>
    </row>
    <row r="32" spans="1:16" ht="32.25" customHeight="1" thickBot="1" x14ac:dyDescent="0.25">
      <c r="A32" s="53" t="s">
        <v>274</v>
      </c>
      <c r="B32" s="73">
        <v>85.4</v>
      </c>
      <c r="C32" s="73">
        <v>608.20000000000005</v>
      </c>
      <c r="D32" s="73">
        <v>684.3</v>
      </c>
      <c r="G32" s="53" t="s">
        <v>274</v>
      </c>
      <c r="H32" s="82">
        <f t="shared" si="2"/>
        <v>0.26464208242950088</v>
      </c>
      <c r="I32" s="82">
        <f t="shared" si="3"/>
        <v>9.6029051867056153E-2</v>
      </c>
      <c r="J32" s="82">
        <f t="shared" si="4"/>
        <v>-0.11365788031292041</v>
      </c>
      <c r="M32" s="53" t="s">
        <v>274</v>
      </c>
      <c r="O32" s="82">
        <f t="shared" si="5"/>
        <v>6.1217798594847777</v>
      </c>
      <c r="P32" s="82">
        <f t="shared" si="6"/>
        <v>7.0128805620608894</v>
      </c>
    </row>
    <row r="33" spans="1:16" ht="16.5" thickBot="1" x14ac:dyDescent="0.25">
      <c r="A33" s="53" t="s">
        <v>188</v>
      </c>
      <c r="B33" s="73">
        <v>54.3</v>
      </c>
      <c r="C33" s="77">
        <v>5.6</v>
      </c>
      <c r="D33" s="73">
        <v>-56.2</v>
      </c>
      <c r="G33" s="53" t="s">
        <v>188</v>
      </c>
      <c r="H33" s="82">
        <f t="shared" si="2"/>
        <v>0.16826774093585359</v>
      </c>
      <c r="I33" s="82">
        <f t="shared" si="3"/>
        <v>8.8418725823004665E-4</v>
      </c>
      <c r="J33" s="82">
        <f t="shared" si="4"/>
        <v>9.3344627701097884E-3</v>
      </c>
      <c r="M33" s="53" t="s">
        <v>188</v>
      </c>
      <c r="O33" s="82">
        <f t="shared" si="5"/>
        <v>-0.89686924493554321</v>
      </c>
      <c r="P33" s="82">
        <f t="shared" si="6"/>
        <v>-2.0349907918968695</v>
      </c>
    </row>
    <row r="34" spans="1:16" s="86" customFormat="1" ht="18" customHeight="1" thickBot="1" x14ac:dyDescent="0.25">
      <c r="A34" s="57" t="s">
        <v>275</v>
      </c>
      <c r="B34" s="92">
        <v>-850</v>
      </c>
      <c r="C34" s="93">
        <v>-2361.5</v>
      </c>
      <c r="D34" s="93">
        <v>-1010.8</v>
      </c>
      <c r="G34" s="57" t="s">
        <v>275</v>
      </c>
      <c r="H34" s="94">
        <f t="shared" si="2"/>
        <v>-2.6340254105980763</v>
      </c>
      <c r="I34" s="94">
        <f t="shared" si="3"/>
        <v>-0.37285860898397416</v>
      </c>
      <c r="J34" s="94">
        <f t="shared" si="4"/>
        <v>0.16788745494709917</v>
      </c>
      <c r="M34" s="57" t="s">
        <v>275</v>
      </c>
      <c r="O34" s="94">
        <f t="shared" si="5"/>
        <v>1.7782352941176471</v>
      </c>
      <c r="P34" s="94">
        <f t="shared" si="6"/>
        <v>0.18917647058823525</v>
      </c>
    </row>
    <row r="35" spans="1:16" ht="16.5" customHeight="1" thickBot="1" x14ac:dyDescent="0.25">
      <c r="A35" s="53" t="s">
        <v>276</v>
      </c>
      <c r="B35" s="52"/>
      <c r="C35" s="52"/>
      <c r="D35" s="52"/>
      <c r="G35" s="53" t="s">
        <v>276</v>
      </c>
      <c r="H35" s="82">
        <f t="shared" si="2"/>
        <v>0</v>
      </c>
      <c r="I35" s="82">
        <f t="shared" si="3"/>
        <v>0</v>
      </c>
      <c r="J35" s="82">
        <f t="shared" si="4"/>
        <v>0</v>
      </c>
      <c r="M35" s="53" t="s">
        <v>276</v>
      </c>
      <c r="O35" s="82"/>
      <c r="P35" s="82"/>
    </row>
    <row r="36" spans="1:16" ht="18" customHeight="1" thickBot="1" x14ac:dyDescent="0.25">
      <c r="A36" s="53" t="s">
        <v>277</v>
      </c>
      <c r="B36" s="73">
        <v>750.2</v>
      </c>
      <c r="C36" s="72">
        <v>5584.1</v>
      </c>
      <c r="D36" s="72">
        <v>1996</v>
      </c>
      <c r="G36" s="53" t="s">
        <v>277</v>
      </c>
      <c r="H36" s="82">
        <f t="shared" si="2"/>
        <v>2.3247598388596202</v>
      </c>
      <c r="I36" s="82">
        <f t="shared" si="3"/>
        <v>0.88167679797900078</v>
      </c>
      <c r="J36" s="82">
        <f t="shared" si="4"/>
        <v>-0.3315229126181341</v>
      </c>
      <c r="M36" s="53" t="s">
        <v>277</v>
      </c>
      <c r="O36" s="82">
        <f t="shared" si="5"/>
        <v>6.443481738203146</v>
      </c>
      <c r="P36" s="82">
        <f t="shared" si="6"/>
        <v>1.6606238336443613</v>
      </c>
    </row>
    <row r="37" spans="1:16" ht="18" customHeight="1" thickBot="1" x14ac:dyDescent="0.25">
      <c r="A37" s="53" t="s">
        <v>278</v>
      </c>
      <c r="B37" s="73">
        <v>-400</v>
      </c>
      <c r="C37" s="75" t="s">
        <v>149</v>
      </c>
      <c r="D37" s="73">
        <v>-350</v>
      </c>
      <c r="G37" s="53" t="s">
        <v>278</v>
      </c>
      <c r="H37" s="82">
        <f t="shared" si="2"/>
        <v>-1.2395413696932125</v>
      </c>
      <c r="I37" s="82"/>
      <c r="J37" s="82">
        <f t="shared" si="4"/>
        <v>5.8132775258690851E-2</v>
      </c>
      <c r="M37" s="53" t="s">
        <v>278</v>
      </c>
      <c r="O37" s="82"/>
      <c r="P37" s="82">
        <f t="shared" si="6"/>
        <v>-0.125</v>
      </c>
    </row>
    <row r="38" spans="1:16" ht="15" customHeight="1" thickBot="1" x14ac:dyDescent="0.25">
      <c r="A38" s="53" t="s">
        <v>279</v>
      </c>
      <c r="B38" s="73">
        <v>150.80000000000001</v>
      </c>
      <c r="C38" s="73">
        <v>153.9</v>
      </c>
      <c r="D38" s="73">
        <v>409.8</v>
      </c>
      <c r="G38" s="53" t="s">
        <v>279</v>
      </c>
      <c r="H38" s="82">
        <f t="shared" si="2"/>
        <v>0.46730709637434115</v>
      </c>
      <c r="I38" s="82">
        <f t="shared" si="3"/>
        <v>2.4299360543143605E-2</v>
      </c>
      <c r="J38" s="82">
        <f t="shared" si="4"/>
        <v>-6.806517514574717E-2</v>
      </c>
      <c r="M38" s="53" t="s">
        <v>279</v>
      </c>
      <c r="O38" s="82">
        <f t="shared" si="5"/>
        <v>2.0557029177718792E-2</v>
      </c>
      <c r="P38" s="82">
        <f t="shared" si="6"/>
        <v>1.7175066312997347</v>
      </c>
    </row>
    <row r="39" spans="1:16" ht="18" customHeight="1" thickBot="1" x14ac:dyDescent="0.25">
      <c r="A39" s="53" t="s">
        <v>280</v>
      </c>
      <c r="B39" s="72">
        <v>-1450.4</v>
      </c>
      <c r="C39" s="72">
        <v>-1743.4</v>
      </c>
      <c r="D39" s="72">
        <v>-1761.3</v>
      </c>
      <c r="G39" s="53" t="s">
        <v>280</v>
      </c>
      <c r="H39" s="82">
        <f t="shared" si="2"/>
        <v>-4.4945770065075887</v>
      </c>
      <c r="I39" s="82">
        <f t="shared" si="3"/>
        <v>-0.27526644035683279</v>
      </c>
      <c r="J39" s="82">
        <f t="shared" si="4"/>
        <v>0.29254073446609197</v>
      </c>
      <c r="M39" s="53" t="s">
        <v>280</v>
      </c>
      <c r="O39" s="82">
        <f t="shared" si="5"/>
        <v>0.20201323772752344</v>
      </c>
      <c r="P39" s="82">
        <f t="shared" si="6"/>
        <v>0.21435466078323209</v>
      </c>
    </row>
    <row r="40" spans="1:16" ht="18.75" customHeight="1" thickBot="1" x14ac:dyDescent="0.25">
      <c r="A40" s="53" t="s">
        <v>281</v>
      </c>
      <c r="B40" s="72">
        <v>-2042.5</v>
      </c>
      <c r="C40" s="72">
        <v>-7133.5</v>
      </c>
      <c r="D40" s="72">
        <v>-10222.299999999999</v>
      </c>
      <c r="G40" s="53" t="s">
        <v>281</v>
      </c>
      <c r="H40" s="82">
        <f t="shared" si="2"/>
        <v>-6.3294081189959659</v>
      </c>
      <c r="I40" s="82">
        <f t="shared" si="3"/>
        <v>-1.1263124654614354</v>
      </c>
      <c r="J40" s="82">
        <f t="shared" si="4"/>
        <v>1.697859052934044</v>
      </c>
      <c r="M40" s="53" t="s">
        <v>281</v>
      </c>
      <c r="O40" s="82">
        <f t="shared" si="5"/>
        <v>2.4925336597307219</v>
      </c>
      <c r="P40" s="82">
        <f t="shared" si="6"/>
        <v>4.0047980416156665</v>
      </c>
    </row>
    <row r="41" spans="1:16" ht="17.25" customHeight="1" thickBot="1" x14ac:dyDescent="0.25">
      <c r="A41" s="53" t="s">
        <v>282</v>
      </c>
      <c r="B41" s="73">
        <v>-82.8</v>
      </c>
      <c r="C41" s="73">
        <v>-62.7</v>
      </c>
      <c r="D41" s="73">
        <v>-111.6</v>
      </c>
      <c r="G41" s="53" t="s">
        <v>282</v>
      </c>
      <c r="H41" s="82">
        <f t="shared" si="2"/>
        <v>-0.25658506352649496</v>
      </c>
      <c r="I41" s="82">
        <f t="shared" si="3"/>
        <v>-9.8997394805399874E-3</v>
      </c>
      <c r="J41" s="82">
        <f t="shared" si="4"/>
        <v>1.8536050625342568E-2</v>
      </c>
      <c r="M41" s="53" t="s">
        <v>282</v>
      </c>
      <c r="O41" s="82">
        <f t="shared" si="5"/>
        <v>-0.24275362318840574</v>
      </c>
      <c r="P41" s="82">
        <f t="shared" si="6"/>
        <v>0.34782608695652173</v>
      </c>
    </row>
    <row r="42" spans="1:16" ht="16.5" thickBot="1" x14ac:dyDescent="0.25">
      <c r="A42" s="53" t="s">
        <v>188</v>
      </c>
      <c r="B42" s="73">
        <v>5279</v>
      </c>
      <c r="C42" s="77">
        <v>-41.2</v>
      </c>
      <c r="D42" s="73">
        <v>-17.5</v>
      </c>
      <c r="G42" s="53" t="s">
        <v>188</v>
      </c>
      <c r="H42" s="82">
        <f t="shared" si="2"/>
        <v>16.358847226526173</v>
      </c>
      <c r="I42" s="82">
        <f t="shared" si="3"/>
        <v>-6.5050919712639158E-3</v>
      </c>
      <c r="J42" s="82">
        <f t="shared" si="4"/>
        <v>2.9066387629345424E-3</v>
      </c>
      <c r="M42" s="53" t="s">
        <v>188</v>
      </c>
      <c r="O42" s="82">
        <f t="shared" si="5"/>
        <v>-1.0078045084296268</v>
      </c>
      <c r="P42" s="82">
        <f t="shared" si="6"/>
        <v>-1.0033150217844289</v>
      </c>
    </row>
    <row r="43" spans="1:16" s="86" customFormat="1" ht="18" customHeight="1" thickBot="1" x14ac:dyDescent="0.25">
      <c r="A43" s="57" t="s">
        <v>283</v>
      </c>
      <c r="B43" s="93">
        <v>-3079.1</v>
      </c>
      <c r="C43" s="93">
        <v>-3242.8</v>
      </c>
      <c r="D43" s="93">
        <v>-10056.9</v>
      </c>
      <c r="G43" s="57" t="s">
        <v>283</v>
      </c>
      <c r="H43" s="94">
        <f t="shared" si="2"/>
        <v>-9.5416795785559252</v>
      </c>
      <c r="I43" s="94">
        <f t="shared" si="3"/>
        <v>-0.51200757874792779</v>
      </c>
      <c r="J43" s="94">
        <f t="shared" si="4"/>
        <v>1.6703871642832229</v>
      </c>
      <c r="M43" s="57" t="s">
        <v>283</v>
      </c>
      <c r="O43" s="94">
        <f t="shared" si="5"/>
        <v>5.316488584326598E-2</v>
      </c>
      <c r="P43" s="94">
        <f t="shared" si="6"/>
        <v>2.2661816764639018</v>
      </c>
    </row>
    <row r="44" spans="1:16" ht="34.5" customHeight="1" thickBot="1" x14ac:dyDescent="0.25">
      <c r="A44" s="53" t="s">
        <v>284</v>
      </c>
      <c r="B44" s="73">
        <v>10.8</v>
      </c>
      <c r="C44" s="77">
        <v>-39.5</v>
      </c>
      <c r="D44" s="73">
        <v>-49</v>
      </c>
      <c r="G44" s="53" t="s">
        <v>284</v>
      </c>
      <c r="H44" s="82">
        <f t="shared" si="2"/>
        <v>3.3467616981716741E-2</v>
      </c>
      <c r="I44" s="82">
        <f t="shared" si="3"/>
        <v>-6.2366779821583654E-3</v>
      </c>
      <c r="J44" s="82">
        <f t="shared" si="4"/>
        <v>8.138588536216719E-3</v>
      </c>
      <c r="M44" s="53" t="s">
        <v>284</v>
      </c>
      <c r="O44" s="82">
        <f t="shared" si="5"/>
        <v>-4.6574074074074066</v>
      </c>
      <c r="P44" s="82">
        <f t="shared" si="6"/>
        <v>-5.5370370370370363</v>
      </c>
    </row>
    <row r="45" spans="1:16" ht="17.25" customHeight="1" thickBot="1" x14ac:dyDescent="0.25">
      <c r="A45" s="53" t="s">
        <v>285</v>
      </c>
      <c r="B45" s="73">
        <v>333.5</v>
      </c>
      <c r="C45" s="72">
        <v>6294</v>
      </c>
      <c r="D45" s="72">
        <v>-6069.7</v>
      </c>
      <c r="G45" s="53" t="s">
        <v>285</v>
      </c>
      <c r="H45" s="82">
        <f t="shared" si="2"/>
        <v>1.0334676169817159</v>
      </c>
      <c r="I45" s="82">
        <f t="shared" si="3"/>
        <v>0.99376332201784179</v>
      </c>
      <c r="J45" s="82">
        <f t="shared" si="4"/>
        <v>1.0081385885362166</v>
      </c>
      <c r="M45" s="53" t="s">
        <v>285</v>
      </c>
      <c r="O45" s="82">
        <f t="shared" si="5"/>
        <v>17.872563718140931</v>
      </c>
      <c r="P45" s="82">
        <f t="shared" si="6"/>
        <v>-19.2</v>
      </c>
    </row>
    <row r="46" spans="1:16" ht="17.25" customHeight="1" thickBot="1" x14ac:dyDescent="0.25">
      <c r="A46" s="53" t="s">
        <v>286</v>
      </c>
      <c r="B46" s="54"/>
      <c r="C46" s="54"/>
      <c r="D46" s="54"/>
      <c r="G46" s="53" t="s">
        <v>286</v>
      </c>
      <c r="H46" s="82"/>
      <c r="I46" s="82"/>
      <c r="J46" s="82"/>
      <c r="M46" s="53" t="s">
        <v>286</v>
      </c>
      <c r="O46" s="82"/>
      <c r="P46" s="82"/>
    </row>
    <row r="47" spans="1:16" ht="18" customHeight="1" thickBot="1" x14ac:dyDescent="0.25">
      <c r="A47" s="53" t="s">
        <v>287</v>
      </c>
      <c r="B47" s="89">
        <v>2128.8000000000002</v>
      </c>
      <c r="C47" s="89">
        <v>2462.3000000000002</v>
      </c>
      <c r="D47" s="72">
        <v>8756.2999999999993</v>
      </c>
      <c r="G47" s="53" t="s">
        <v>287</v>
      </c>
      <c r="H47" s="82">
        <f t="shared" si="2"/>
        <v>6.5968391695072777</v>
      </c>
      <c r="I47" s="82">
        <f t="shared" si="3"/>
        <v>0.38877397963211502</v>
      </c>
      <c r="J47" s="82">
        <f t="shared" si="4"/>
        <v>-1.4543657714219276</v>
      </c>
      <c r="M47" s="53" t="s">
        <v>287</v>
      </c>
      <c r="O47" s="82">
        <f t="shared" si="5"/>
        <v>0.15666102968808718</v>
      </c>
      <c r="P47" s="82">
        <f t="shared" si="6"/>
        <v>3.1132562946260798</v>
      </c>
    </row>
    <row r="48" spans="1:16" ht="18" customHeight="1" thickBot="1" x14ac:dyDescent="0.25">
      <c r="A48" s="53" t="s">
        <v>288</v>
      </c>
      <c r="B48" s="70">
        <v>2462.3000000000002</v>
      </c>
      <c r="C48" s="70">
        <v>8756.2999999999993</v>
      </c>
      <c r="D48" s="69">
        <v>2686.6</v>
      </c>
      <c r="G48" s="53" t="s">
        <v>288</v>
      </c>
      <c r="H48" s="82">
        <f t="shared" si="2"/>
        <v>7.6303067864889931</v>
      </c>
      <c r="I48" s="82">
        <f t="shared" si="3"/>
        <v>1.3825373016499567</v>
      </c>
      <c r="J48" s="82">
        <f t="shared" si="4"/>
        <v>-0.44622718288571095</v>
      </c>
      <c r="M48" s="53" t="s">
        <v>288</v>
      </c>
      <c r="O48" s="82">
        <f t="shared" si="5"/>
        <v>2.5561466921171259</v>
      </c>
      <c r="P48" s="82">
        <f t="shared" si="6"/>
        <v>9.1093692888762415E-2</v>
      </c>
    </row>
    <row r="49" spans="1:16" ht="33.75" customHeight="1" thickBot="1" x14ac:dyDescent="0.25">
      <c r="A49" s="53" t="s">
        <v>289</v>
      </c>
      <c r="B49" s="52"/>
      <c r="C49" s="52"/>
      <c r="D49" s="52"/>
      <c r="G49" s="53" t="s">
        <v>289</v>
      </c>
      <c r="H49" s="82"/>
      <c r="I49" s="82"/>
      <c r="J49" s="82"/>
      <c r="M49" s="53" t="s">
        <v>289</v>
      </c>
      <c r="O49" s="82"/>
      <c r="P49" s="82"/>
    </row>
    <row r="50" spans="1:16" ht="18.75" customHeight="1" thickBot="1" x14ac:dyDescent="0.25">
      <c r="A50" s="53" t="s">
        <v>290</v>
      </c>
      <c r="B50" s="54"/>
      <c r="C50" s="54"/>
      <c r="D50" s="54"/>
      <c r="G50" s="53" t="s">
        <v>290</v>
      </c>
      <c r="H50" s="82"/>
      <c r="I50" s="82"/>
      <c r="J50" s="82"/>
      <c r="M50" s="53" t="s">
        <v>290</v>
      </c>
      <c r="O50" s="82"/>
      <c r="P50" s="82"/>
    </row>
    <row r="51" spans="1:16" ht="17.25" customHeight="1" thickBot="1" x14ac:dyDescent="0.25">
      <c r="A51" s="53" t="s">
        <v>291</v>
      </c>
      <c r="B51" s="69">
        <v>96.6</v>
      </c>
      <c r="C51" s="70">
        <v>137.1</v>
      </c>
      <c r="D51" s="69">
        <v>299.5</v>
      </c>
      <c r="G51" s="53" t="s">
        <v>291</v>
      </c>
      <c r="H51" s="82">
        <f t="shared" si="2"/>
        <v>0.2993492407809108</v>
      </c>
      <c r="I51" s="82">
        <f t="shared" si="3"/>
        <v>2.1646798768453462E-2</v>
      </c>
      <c r="J51" s="82">
        <f t="shared" si="4"/>
        <v>-4.9745046257079741E-2</v>
      </c>
      <c r="M51" s="53" t="s">
        <v>291</v>
      </c>
      <c r="O51" s="82">
        <f t="shared" si="5"/>
        <v>0.41925465838509318</v>
      </c>
      <c r="P51" s="82">
        <f t="shared" si="6"/>
        <v>2.1004140786749486</v>
      </c>
    </row>
    <row r="52" spans="1:16" ht="15.75" customHeight="1" thickBot="1" x14ac:dyDescent="0.25">
      <c r="A52" s="53" t="s">
        <v>292</v>
      </c>
      <c r="B52" s="69">
        <v>1389.1</v>
      </c>
      <c r="C52" s="70">
        <v>1176.9000000000001</v>
      </c>
      <c r="D52" s="69">
        <v>470.1</v>
      </c>
      <c r="G52" s="53" t="s">
        <v>292</v>
      </c>
      <c r="H52" s="82">
        <f t="shared" si="2"/>
        <v>4.3046172916021037</v>
      </c>
      <c r="I52" s="82">
        <f t="shared" si="3"/>
        <v>0.18582142575195393</v>
      </c>
      <c r="J52" s="82">
        <f t="shared" si="4"/>
        <v>-7.8080621854601628E-2</v>
      </c>
      <c r="M52" s="53" t="s">
        <v>292</v>
      </c>
      <c r="O52" s="82">
        <f t="shared" si="5"/>
        <v>-0.15276078036138493</v>
      </c>
      <c r="P52" s="82">
        <f t="shared" si="6"/>
        <v>-0.66157943992513135</v>
      </c>
    </row>
    <row r="53" spans="1:16" s="90" customFormat="1" ht="25.5" customHeight="1" x14ac:dyDescent="0.2">
      <c r="A53" s="90" t="s">
        <v>298</v>
      </c>
      <c r="B53" s="91">
        <f>B25+B34+B43</f>
        <v>322.70000000000027</v>
      </c>
      <c r="C53" s="91">
        <f t="shared" ref="C53:D53" si="7">C25+C34+C43</f>
        <v>6333.4999999999991</v>
      </c>
      <c r="D53" s="91">
        <f t="shared" si="7"/>
        <v>-6020.7</v>
      </c>
      <c r="G53" s="90" t="s">
        <v>298</v>
      </c>
      <c r="H53" s="82">
        <f t="shared" si="2"/>
        <v>1</v>
      </c>
      <c r="I53" s="82">
        <f t="shared" si="3"/>
        <v>1</v>
      </c>
      <c r="J53" s="82">
        <f t="shared" si="4"/>
        <v>1</v>
      </c>
      <c r="M53" s="90" t="s">
        <v>298</v>
      </c>
      <c r="O53" s="82">
        <f t="shared" si="5"/>
        <v>18.6265881623799</v>
      </c>
      <c r="P53" s="82">
        <f t="shared" si="6"/>
        <v>-19.657266811279808</v>
      </c>
    </row>
  </sheetData>
  <mergeCells count="5">
    <mergeCell ref="A3:A4"/>
    <mergeCell ref="A5:D5"/>
    <mergeCell ref="G3:G4"/>
    <mergeCell ref="M3:M4"/>
    <mergeCell ref="A1:J1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43"/>
  <sheetViews>
    <sheetView topLeftCell="C1" zoomScale="85" zoomScaleNormal="85" workbookViewId="0">
      <selection activeCell="G3" sqref="G3"/>
    </sheetView>
  </sheetViews>
  <sheetFormatPr defaultRowHeight="12.75" x14ac:dyDescent="0.2"/>
  <cols>
    <col min="1" max="1" width="56" customWidth="1"/>
    <col min="2" max="3" width="19.1640625" customWidth="1"/>
    <col min="4" max="4" width="19.33203125" customWidth="1"/>
    <col min="7" max="7" width="56" customWidth="1"/>
    <col min="8" max="8" width="15.83203125" customWidth="1"/>
    <col min="9" max="10" width="14.5" customWidth="1"/>
    <col min="13" max="13" width="57" customWidth="1"/>
    <col min="14" max="14" width="13" customWidth="1"/>
    <col min="15" max="15" width="12.83203125" customWidth="1"/>
    <col min="16" max="16" width="13.5" customWidth="1"/>
  </cols>
  <sheetData>
    <row r="1" spans="1:16" ht="49.5" customHeight="1" x14ac:dyDescent="0.2">
      <c r="C1" s="182" t="s">
        <v>301</v>
      </c>
      <c r="D1" s="99"/>
      <c r="E1" s="99"/>
      <c r="F1" s="99"/>
      <c r="G1" s="99"/>
      <c r="H1" s="99"/>
      <c r="I1" s="99"/>
      <c r="J1" s="99"/>
      <c r="K1" s="99"/>
      <c r="L1" s="99"/>
    </row>
    <row r="2" spans="1:16" ht="46.5" customHeight="1" thickBot="1" x14ac:dyDescent="0.25">
      <c r="G2" s="183" t="s">
        <v>295</v>
      </c>
      <c r="H2" s="184"/>
      <c r="I2" s="184"/>
      <c r="J2" s="184"/>
      <c r="K2" s="184"/>
      <c r="M2" s="85" t="s">
        <v>296</v>
      </c>
      <c r="N2" s="83"/>
      <c r="O2" s="83"/>
      <c r="P2" s="83"/>
    </row>
    <row r="3" spans="1:16" s="86" customFormat="1" ht="35.25" customHeight="1" thickBot="1" x14ac:dyDescent="0.25">
      <c r="A3" s="57" t="s">
        <v>215</v>
      </c>
      <c r="B3" s="64">
        <v>43009</v>
      </c>
      <c r="C3" s="64">
        <v>43373</v>
      </c>
      <c r="D3" s="64">
        <v>43767</v>
      </c>
      <c r="G3" s="57" t="s">
        <v>215</v>
      </c>
      <c r="H3" s="84">
        <f>B3</f>
        <v>43009</v>
      </c>
      <c r="I3" s="84">
        <f t="shared" ref="I3:J3" si="0">C3</f>
        <v>43373</v>
      </c>
      <c r="J3" s="84">
        <f t="shared" si="0"/>
        <v>43767</v>
      </c>
      <c r="K3" s="84"/>
      <c r="M3" s="57" t="s">
        <v>215</v>
      </c>
      <c r="N3" s="84">
        <f>H3</f>
        <v>43009</v>
      </c>
      <c r="O3" s="84">
        <f t="shared" ref="O3:P3" si="1">I3</f>
        <v>43373</v>
      </c>
      <c r="P3" s="84">
        <f t="shared" si="1"/>
        <v>43767</v>
      </c>
    </row>
    <row r="4" spans="1:16" ht="17.25" customHeight="1" thickBot="1" x14ac:dyDescent="0.25">
      <c r="A4" s="57" t="s">
        <v>216</v>
      </c>
      <c r="B4" s="59"/>
      <c r="C4" s="59"/>
      <c r="D4" s="59"/>
      <c r="G4" s="57" t="s">
        <v>216</v>
      </c>
      <c r="M4" s="57" t="s">
        <v>216</v>
      </c>
    </row>
    <row r="5" spans="1:16" ht="18.75" customHeight="1" thickBot="1" x14ac:dyDescent="0.25">
      <c r="A5" s="53" t="s">
        <v>217</v>
      </c>
      <c r="B5" s="59"/>
      <c r="C5" s="59"/>
      <c r="D5" s="59"/>
      <c r="G5" s="53" t="s">
        <v>217</v>
      </c>
      <c r="M5" s="53" t="s">
        <v>217</v>
      </c>
    </row>
    <row r="6" spans="1:16" ht="21" customHeight="1" thickBot="1" x14ac:dyDescent="0.25">
      <c r="A6" s="53" t="s">
        <v>218</v>
      </c>
      <c r="B6" s="55">
        <v>2462.3000000000002</v>
      </c>
      <c r="C6" s="55">
        <v>8756.2999999999993</v>
      </c>
      <c r="D6" s="55">
        <v>2686.6</v>
      </c>
      <c r="G6" s="53" t="s">
        <v>218</v>
      </c>
      <c r="I6" s="82">
        <f>(C6-B6)/B6</f>
        <v>2.5561466921171259</v>
      </c>
      <c r="J6" s="82">
        <f>(D6-B6)/B6</f>
        <v>9.1093692888762415E-2</v>
      </c>
      <c r="M6" s="53" t="s">
        <v>218</v>
      </c>
      <c r="N6" s="82">
        <f>B6/B43</f>
        <v>0.17140251712424126</v>
      </c>
      <c r="O6" s="82">
        <f t="shared" ref="O6:P6" si="2">C6/C43</f>
        <v>0.36248364822572893</v>
      </c>
      <c r="P6" s="82">
        <f t="shared" si="2"/>
        <v>0.13978438677183708</v>
      </c>
    </row>
    <row r="7" spans="1:16" ht="22.5" customHeight="1" thickBot="1" x14ac:dyDescent="0.25">
      <c r="A7" s="53" t="s">
        <v>219</v>
      </c>
      <c r="B7" s="59">
        <v>228.6</v>
      </c>
      <c r="C7" s="59">
        <v>181.5</v>
      </c>
      <c r="D7" s="59">
        <v>70.5</v>
      </c>
      <c r="G7" s="53" t="s">
        <v>219</v>
      </c>
      <c r="I7" s="82">
        <f t="shared" ref="I7:I43" si="3">(C7-B7)/B7</f>
        <v>-0.20603674540682412</v>
      </c>
      <c r="J7" s="82">
        <f t="shared" ref="J7:J43" si="4">(D7-B7)/B7</f>
        <v>-0.69160104986876636</v>
      </c>
      <c r="M7" s="53" t="s">
        <v>219</v>
      </c>
      <c r="N7" s="82">
        <f>B7/B21</f>
        <v>1.5913014423344658E-2</v>
      </c>
      <c r="O7" s="82">
        <f t="shared" ref="O7:P7" si="5">C7/C21</f>
        <v>7.5135367852825746E-3</v>
      </c>
      <c r="P7" s="82">
        <f t="shared" si="5"/>
        <v>3.6681304501654565E-3</v>
      </c>
    </row>
    <row r="8" spans="1:16" ht="22.5" customHeight="1" thickBot="1" x14ac:dyDescent="0.25">
      <c r="A8" s="53" t="s">
        <v>220</v>
      </c>
      <c r="B8" s="59">
        <v>870.4</v>
      </c>
      <c r="C8" s="59">
        <v>693.1</v>
      </c>
      <c r="D8" s="59">
        <v>879.2</v>
      </c>
      <c r="G8" s="53" t="s">
        <v>220</v>
      </c>
      <c r="I8" s="82">
        <f t="shared" si="3"/>
        <v>-0.20369944852941171</v>
      </c>
      <c r="J8" s="82">
        <f t="shared" si="4"/>
        <v>1.0110294117647137E-2</v>
      </c>
      <c r="M8" s="53" t="s">
        <v>220</v>
      </c>
      <c r="N8" s="82">
        <f>B8/$B$43</f>
        <v>6.0589185275936958E-2</v>
      </c>
      <c r="O8" s="82">
        <f>C8/$C$43</f>
        <v>2.8692189233495057E-2</v>
      </c>
      <c r="P8" s="82">
        <f>D8/$D$43</f>
        <v>4.5744968677808077E-2</v>
      </c>
    </row>
    <row r="9" spans="1:16" ht="16.5" thickBot="1" x14ac:dyDescent="0.3">
      <c r="A9" s="81" t="s">
        <v>221</v>
      </c>
      <c r="B9" s="56">
        <v>1364</v>
      </c>
      <c r="C9" s="56">
        <v>1400.5</v>
      </c>
      <c r="D9" s="56">
        <v>1529.4</v>
      </c>
      <c r="G9" s="81" t="s">
        <v>221</v>
      </c>
      <c r="I9" s="82">
        <f t="shared" si="3"/>
        <v>2.6759530791788857E-2</v>
      </c>
      <c r="J9" s="82">
        <f t="shared" si="4"/>
        <v>0.12126099706744875</v>
      </c>
      <c r="M9" s="81" t="s">
        <v>221</v>
      </c>
      <c r="N9" s="82">
        <f t="shared" ref="N9:N12" si="6">B9/$B$43</f>
        <v>9.4949044940691646E-2</v>
      </c>
      <c r="O9" s="82">
        <f t="shared" ref="O9:O43" si="7">C9/$C$43</f>
        <v>5.7976354092497226E-2</v>
      </c>
      <c r="P9" s="82">
        <f t="shared" ref="P9:P43" si="8">D9/$D$43</f>
        <v>7.9575017169972326E-2</v>
      </c>
    </row>
    <row r="10" spans="1:16" ht="22.5" customHeight="1" thickBot="1" x14ac:dyDescent="0.25">
      <c r="A10" s="53" t="s">
        <v>222</v>
      </c>
      <c r="B10" s="59">
        <v>358.1</v>
      </c>
      <c r="C10" s="56">
        <v>1462.8</v>
      </c>
      <c r="D10" s="59">
        <v>488.2</v>
      </c>
      <c r="G10" s="53" t="s">
        <v>222</v>
      </c>
      <c r="I10" s="82">
        <f t="shared" si="3"/>
        <v>3.0848924881318061</v>
      </c>
      <c r="J10" s="82">
        <f t="shared" si="4"/>
        <v>0.36330633901144921</v>
      </c>
      <c r="M10" s="53" t="s">
        <v>222</v>
      </c>
      <c r="N10" s="82">
        <f t="shared" si="6"/>
        <v>2.4927604833769563E-2</v>
      </c>
      <c r="O10" s="82">
        <f t="shared" si="7"/>
        <v>6.0555380768657574E-2</v>
      </c>
      <c r="P10" s="82">
        <f t="shared" si="8"/>
        <v>2.5401152989656395E-2</v>
      </c>
    </row>
    <row r="11" spans="1:16" ht="18" customHeight="1" thickBot="1" x14ac:dyDescent="0.25">
      <c r="A11" s="57" t="s">
        <v>223</v>
      </c>
      <c r="B11" s="58">
        <v>5283.4</v>
      </c>
      <c r="C11" s="58">
        <v>12494.2</v>
      </c>
      <c r="D11" s="58">
        <v>5653.9</v>
      </c>
      <c r="G11" s="57" t="s">
        <v>223</v>
      </c>
      <c r="I11" s="82">
        <f t="shared" si="3"/>
        <v>1.3648029677858957</v>
      </c>
      <c r="J11" s="82">
        <f t="shared" si="4"/>
        <v>7.0125298103493966E-2</v>
      </c>
      <c r="M11" s="57" t="s">
        <v>223</v>
      </c>
      <c r="N11" s="82">
        <f t="shared" si="6"/>
        <v>0.36778136659798405</v>
      </c>
      <c r="O11" s="82">
        <f t="shared" si="7"/>
        <v>0.51722110910566144</v>
      </c>
      <c r="P11" s="82">
        <f t="shared" si="8"/>
        <v>0.29417365605943935</v>
      </c>
    </row>
    <row r="12" spans="1:16" ht="18.75" customHeight="1" thickBot="1" x14ac:dyDescent="0.25">
      <c r="A12" s="53" t="s">
        <v>224</v>
      </c>
      <c r="B12" s="59">
        <v>542.29999999999995</v>
      </c>
      <c r="C12" s="59">
        <v>267.7</v>
      </c>
      <c r="D12" s="59">
        <v>220</v>
      </c>
      <c r="G12" s="53" t="s">
        <v>224</v>
      </c>
      <c r="I12" s="82">
        <f t="shared" si="3"/>
        <v>-0.50636179236584911</v>
      </c>
      <c r="J12" s="82">
        <f t="shared" si="4"/>
        <v>-0.59432048681541583</v>
      </c>
      <c r="M12" s="53" t="s">
        <v>224</v>
      </c>
      <c r="N12" s="82">
        <f t="shared" si="6"/>
        <v>3.774990254496853E-2</v>
      </c>
      <c r="O12" s="82">
        <f t="shared" si="7"/>
        <v>1.1081949297080689E-2</v>
      </c>
      <c r="P12" s="82">
        <f t="shared" si="8"/>
        <v>1.1446648213282276E-2</v>
      </c>
    </row>
    <row r="13" spans="1:16" ht="19.5" customHeight="1" thickBot="1" x14ac:dyDescent="0.25">
      <c r="A13" s="53" t="s">
        <v>144</v>
      </c>
      <c r="B13" s="59"/>
      <c r="C13" s="59"/>
      <c r="D13" s="59"/>
      <c r="G13" s="53" t="s">
        <v>144</v>
      </c>
      <c r="I13" s="82" t="e">
        <f t="shared" si="3"/>
        <v>#DIV/0!</v>
      </c>
      <c r="J13" s="82" t="e">
        <f t="shared" si="4"/>
        <v>#DIV/0!</v>
      </c>
      <c r="M13" s="53" t="s">
        <v>144</v>
      </c>
      <c r="N13" s="82">
        <f t="shared" ref="N13:N43" si="9">B13/$B$43</f>
        <v>0</v>
      </c>
      <c r="O13" s="82">
        <f t="shared" si="7"/>
        <v>0</v>
      </c>
      <c r="P13" s="82">
        <f t="shared" si="8"/>
        <v>0</v>
      </c>
    </row>
    <row r="14" spans="1:16" ht="18" customHeight="1" thickBot="1" x14ac:dyDescent="0.25">
      <c r="A14" s="53" t="s">
        <v>225</v>
      </c>
      <c r="B14" s="59">
        <v>481.6</v>
      </c>
      <c r="C14" s="59">
        <v>334.7</v>
      </c>
      <c r="D14" s="59">
        <v>396</v>
      </c>
      <c r="G14" s="53" t="s">
        <v>225</v>
      </c>
      <c r="I14" s="82">
        <f t="shared" si="3"/>
        <v>-0.30502491694352163</v>
      </c>
      <c r="J14" s="82">
        <f t="shared" si="4"/>
        <v>-0.17774086378737544</v>
      </c>
      <c r="M14" s="53" t="s">
        <v>225</v>
      </c>
      <c r="N14" s="82">
        <f t="shared" si="9"/>
        <v>3.3524530823634241E-2</v>
      </c>
      <c r="O14" s="82">
        <f t="shared" si="7"/>
        <v>1.3855541388617509E-2</v>
      </c>
      <c r="P14" s="82">
        <f t="shared" si="8"/>
        <v>2.0603966783908096E-2</v>
      </c>
    </row>
    <row r="15" spans="1:16" ht="20.25" customHeight="1" thickBot="1" x14ac:dyDescent="0.25">
      <c r="A15" s="53" t="s">
        <v>226</v>
      </c>
      <c r="B15" s="56">
        <v>4919.5</v>
      </c>
      <c r="C15" s="56">
        <v>5929.1</v>
      </c>
      <c r="D15" s="56">
        <v>6431.7</v>
      </c>
      <c r="G15" s="53" t="s">
        <v>226</v>
      </c>
      <c r="I15" s="82">
        <f t="shared" si="3"/>
        <v>0.20522410814107131</v>
      </c>
      <c r="J15" s="82">
        <f t="shared" si="4"/>
        <v>0.3073889622929159</v>
      </c>
      <c r="M15" s="53" t="s">
        <v>226</v>
      </c>
      <c r="N15" s="82">
        <f t="shared" si="9"/>
        <v>0.34245001949100629</v>
      </c>
      <c r="O15" s="82">
        <f t="shared" si="7"/>
        <v>0.24544634134225299</v>
      </c>
      <c r="P15" s="82">
        <f t="shared" si="8"/>
        <v>0.33464276051530728</v>
      </c>
    </row>
    <row r="16" spans="1:16" ht="18.75" customHeight="1" thickBot="1" x14ac:dyDescent="0.25">
      <c r="A16" s="53" t="s">
        <v>227</v>
      </c>
      <c r="B16" s="59">
        <v>795.4</v>
      </c>
      <c r="C16" s="59">
        <v>134.69999999999999</v>
      </c>
      <c r="D16" s="59">
        <v>1765.8</v>
      </c>
      <c r="G16" s="53" t="s">
        <v>227</v>
      </c>
      <c r="I16" s="82">
        <f t="shared" si="3"/>
        <v>-0.83065124465677653</v>
      </c>
      <c r="J16" s="82">
        <f t="shared" si="4"/>
        <v>1.2200150867488055</v>
      </c>
      <c r="M16" s="53" t="s">
        <v>227</v>
      </c>
      <c r="N16" s="82">
        <f t="shared" si="9"/>
        <v>5.536838001893412E-2</v>
      </c>
      <c r="O16" s="82">
        <f t="shared" si="7"/>
        <v>5.5761620108956628E-3</v>
      </c>
      <c r="P16" s="82">
        <f t="shared" si="8"/>
        <v>9.1874960977335635E-2</v>
      </c>
    </row>
    <row r="17" spans="1:16" ht="18.75" customHeight="1" thickBot="1" x14ac:dyDescent="0.25">
      <c r="A17" s="53" t="s">
        <v>228</v>
      </c>
      <c r="B17" s="59">
        <v>362.8</v>
      </c>
      <c r="C17" s="59">
        <v>412.2</v>
      </c>
      <c r="D17" s="59">
        <v>479.6</v>
      </c>
      <c r="G17" s="53" t="s">
        <v>228</v>
      </c>
      <c r="I17" s="82">
        <f t="shared" si="3"/>
        <v>0.1361631753031973</v>
      </c>
      <c r="J17" s="82">
        <f t="shared" si="4"/>
        <v>0.32194046306504964</v>
      </c>
      <c r="M17" s="53" t="s">
        <v>228</v>
      </c>
      <c r="N17" s="82">
        <f t="shared" si="9"/>
        <v>2.5254775296541739E-2</v>
      </c>
      <c r="O17" s="82">
        <f t="shared" si="7"/>
        <v>1.7063800897484722E-2</v>
      </c>
      <c r="P17" s="82">
        <f t="shared" si="8"/>
        <v>2.4953693104955363E-2</v>
      </c>
    </row>
    <row r="18" spans="1:16" ht="16.5" customHeight="1" thickBot="1" x14ac:dyDescent="0.25">
      <c r="A18" s="53" t="s">
        <v>229</v>
      </c>
      <c r="B18" s="59">
        <v>441.4</v>
      </c>
      <c r="C18" s="56">
        <v>1042.2</v>
      </c>
      <c r="D18" s="59">
        <v>781.8</v>
      </c>
      <c r="G18" s="53" t="s">
        <v>229</v>
      </c>
      <c r="I18" s="82">
        <f t="shared" si="3"/>
        <v>1.361123697326688</v>
      </c>
      <c r="J18" s="82">
        <f t="shared" si="4"/>
        <v>0.77118260081558676</v>
      </c>
      <c r="M18" s="53" t="s">
        <v>229</v>
      </c>
      <c r="N18" s="82">
        <f t="shared" si="9"/>
        <v>3.0726179205880711E-2</v>
      </c>
      <c r="O18" s="82">
        <f t="shared" si="7"/>
        <v>4.3143845937308536E-2</v>
      </c>
      <c r="P18" s="82">
        <f t="shared" si="8"/>
        <v>4.0677225332473102E-2</v>
      </c>
    </row>
    <row r="19" spans="1:16" ht="18" customHeight="1" thickBot="1" x14ac:dyDescent="0.25">
      <c r="A19" s="53" t="s">
        <v>230</v>
      </c>
      <c r="B19" s="56">
        <v>1539.2</v>
      </c>
      <c r="C19" s="56">
        <v>3541.6</v>
      </c>
      <c r="D19" s="56">
        <v>3490.8</v>
      </c>
      <c r="G19" s="53" t="s">
        <v>230</v>
      </c>
      <c r="I19" s="82">
        <f t="shared" si="3"/>
        <v>1.3009355509355509</v>
      </c>
      <c r="J19" s="82">
        <f t="shared" si="4"/>
        <v>1.2679313929313929</v>
      </c>
      <c r="M19" s="53" t="s">
        <v>230</v>
      </c>
      <c r="N19" s="82">
        <f t="shared" si="9"/>
        <v>0.10714484602105029</v>
      </c>
      <c r="O19" s="82">
        <f t="shared" si="7"/>
        <v>0.14661125002069844</v>
      </c>
      <c r="P19" s="82">
        <f t="shared" si="8"/>
        <v>0.18162708901329894</v>
      </c>
    </row>
    <row r="20" spans="1:16" ht="19.5" customHeight="1" thickBot="1" x14ac:dyDescent="0.25">
      <c r="A20" s="65" t="s">
        <v>143</v>
      </c>
      <c r="B20" s="62">
        <v>9082.2000000000007</v>
      </c>
      <c r="C20" s="62">
        <v>11662.2</v>
      </c>
      <c r="D20" s="62">
        <v>13565.7</v>
      </c>
      <c r="G20" s="65" t="s">
        <v>143</v>
      </c>
      <c r="I20" s="82">
        <f t="shared" si="3"/>
        <v>0.28407214111118451</v>
      </c>
      <c r="J20" s="82">
        <f t="shared" si="4"/>
        <v>0.49365792429147121</v>
      </c>
      <c r="M20" s="65" t="s">
        <v>143</v>
      </c>
      <c r="N20" s="82">
        <f t="shared" si="9"/>
        <v>0.63221863340201601</v>
      </c>
      <c r="O20" s="82">
        <f t="shared" si="7"/>
        <v>0.48277889089433856</v>
      </c>
      <c r="P20" s="82">
        <f t="shared" si="8"/>
        <v>0.70582634394056076</v>
      </c>
    </row>
    <row r="21" spans="1:16" ht="21.75" customHeight="1" thickBot="1" x14ac:dyDescent="0.25">
      <c r="A21" s="66" t="s">
        <v>231</v>
      </c>
      <c r="B21" s="67">
        <v>14365.6</v>
      </c>
      <c r="C21" s="67">
        <v>24156.400000000001</v>
      </c>
      <c r="D21" s="67">
        <v>19219.599999999999</v>
      </c>
      <c r="G21" s="66" t="s">
        <v>231</v>
      </c>
      <c r="I21" s="82">
        <f t="shared" si="3"/>
        <v>0.68154480147017882</v>
      </c>
      <c r="J21" s="82">
        <f t="shared" si="4"/>
        <v>0.33789051623322369</v>
      </c>
      <c r="M21" s="66" t="s">
        <v>231</v>
      </c>
      <c r="N21" s="82">
        <f t="shared" si="9"/>
        <v>1</v>
      </c>
      <c r="O21" s="82">
        <f t="shared" si="7"/>
        <v>1</v>
      </c>
      <c r="P21" s="82">
        <f t="shared" si="8"/>
        <v>1</v>
      </c>
    </row>
    <row r="22" spans="1:16" ht="33.75" customHeight="1" thickBot="1" x14ac:dyDescent="0.25">
      <c r="A22" s="57" t="s">
        <v>232</v>
      </c>
      <c r="B22" s="59"/>
      <c r="C22" s="59"/>
      <c r="D22" s="59"/>
      <c r="G22" s="57" t="s">
        <v>232</v>
      </c>
      <c r="I22" s="82" t="e">
        <f t="shared" si="3"/>
        <v>#DIV/0!</v>
      </c>
      <c r="J22" s="82" t="e">
        <f t="shared" si="4"/>
        <v>#DIV/0!</v>
      </c>
      <c r="M22" s="57" t="s">
        <v>232</v>
      </c>
      <c r="N22" s="82">
        <f t="shared" si="9"/>
        <v>0</v>
      </c>
      <c r="O22" s="82">
        <f t="shared" si="7"/>
        <v>0</v>
      </c>
      <c r="P22" s="82">
        <f t="shared" si="8"/>
        <v>0</v>
      </c>
    </row>
    <row r="23" spans="1:16" ht="17.25" customHeight="1" thickBot="1" x14ac:dyDescent="0.25">
      <c r="A23" s="53" t="s">
        <v>233</v>
      </c>
      <c r="B23" s="59"/>
      <c r="C23" s="59"/>
      <c r="D23" s="59"/>
      <c r="G23" s="53" t="s">
        <v>233</v>
      </c>
      <c r="I23" s="82" t="e">
        <f t="shared" si="3"/>
        <v>#DIV/0!</v>
      </c>
      <c r="J23" s="82" t="e">
        <f t="shared" si="4"/>
        <v>#DIV/0!</v>
      </c>
      <c r="M23" s="53" t="s">
        <v>233</v>
      </c>
      <c r="N23" s="82">
        <f t="shared" si="9"/>
        <v>0</v>
      </c>
      <c r="O23" s="82">
        <f t="shared" si="7"/>
        <v>0</v>
      </c>
      <c r="P23" s="82">
        <f t="shared" si="8"/>
        <v>0</v>
      </c>
    </row>
    <row r="24" spans="1:16" ht="18.75" customHeight="1" thickBot="1" x14ac:dyDescent="0.25">
      <c r="A24" s="53" t="s">
        <v>234</v>
      </c>
      <c r="B24" s="55">
        <v>782.5</v>
      </c>
      <c r="C24" s="55">
        <v>1179.3</v>
      </c>
      <c r="D24" s="55">
        <v>1189.7</v>
      </c>
      <c r="G24" s="53" t="s">
        <v>234</v>
      </c>
      <c r="I24" s="82">
        <f t="shared" si="3"/>
        <v>0.50709265175718843</v>
      </c>
      <c r="J24" s="82">
        <f t="shared" si="4"/>
        <v>0.52038338658146965</v>
      </c>
      <c r="M24" s="53" t="s">
        <v>234</v>
      </c>
      <c r="N24" s="82">
        <f t="shared" si="9"/>
        <v>5.4470401514729629E-2</v>
      </c>
      <c r="O24" s="82">
        <f t="shared" si="7"/>
        <v>4.8819360500736861E-2</v>
      </c>
      <c r="P24" s="82">
        <f t="shared" si="8"/>
        <v>6.1900351724281467E-2</v>
      </c>
    </row>
    <row r="25" spans="1:16" ht="23.25" customHeight="1" thickBot="1" x14ac:dyDescent="0.25">
      <c r="A25" s="53" t="s">
        <v>235</v>
      </c>
      <c r="B25" s="56">
        <v>1934.5</v>
      </c>
      <c r="C25" s="56">
        <v>1752.5</v>
      </c>
      <c r="D25" s="56">
        <v>1753.7</v>
      </c>
      <c r="G25" s="53" t="s">
        <v>235</v>
      </c>
      <c r="I25" s="82">
        <f t="shared" si="3"/>
        <v>-9.4081157921943659E-2</v>
      </c>
      <c r="J25" s="82">
        <f t="shared" si="4"/>
        <v>-9.3460842594985757E-2</v>
      </c>
      <c r="M25" s="53" t="s">
        <v>235</v>
      </c>
      <c r="N25" s="82">
        <f t="shared" si="9"/>
        <v>0.13466197026229326</v>
      </c>
      <c r="O25" s="82">
        <f t="shared" si="7"/>
        <v>7.2548061797287677E-2</v>
      </c>
      <c r="P25" s="82">
        <f t="shared" si="8"/>
        <v>9.1245395325605119E-2</v>
      </c>
    </row>
    <row r="26" spans="1:16" ht="18" customHeight="1" thickBot="1" x14ac:dyDescent="0.25">
      <c r="A26" s="53" t="s">
        <v>150</v>
      </c>
      <c r="B26" s="68" t="s">
        <v>236</v>
      </c>
      <c r="C26" s="59">
        <v>656.8</v>
      </c>
      <c r="D26" s="59">
        <v>664.6</v>
      </c>
      <c r="G26" s="53" t="s">
        <v>150</v>
      </c>
      <c r="I26" s="82" t="e">
        <f t="shared" si="3"/>
        <v>#VALUE!</v>
      </c>
      <c r="J26" s="82" t="e">
        <f t="shared" si="4"/>
        <v>#VALUE!</v>
      </c>
      <c r="M26" s="53" t="s">
        <v>150</v>
      </c>
      <c r="N26" s="82" t="e">
        <f t="shared" si="9"/>
        <v>#VALUE!</v>
      </c>
      <c r="O26" s="82">
        <f t="shared" si="7"/>
        <v>2.7189481876438538E-2</v>
      </c>
      <c r="P26" s="82">
        <f t="shared" si="8"/>
        <v>3.457928364794273E-2</v>
      </c>
    </row>
    <row r="27" spans="1:16" ht="17.25" customHeight="1" thickBot="1" x14ac:dyDescent="0.25">
      <c r="A27" s="53" t="s">
        <v>151</v>
      </c>
      <c r="B27" s="68" t="s">
        <v>236</v>
      </c>
      <c r="C27" s="59">
        <v>102.8</v>
      </c>
      <c r="D27" s="59">
        <v>1291.7</v>
      </c>
      <c r="G27" s="53" t="s">
        <v>151</v>
      </c>
      <c r="I27" s="82" t="e">
        <f t="shared" si="3"/>
        <v>#VALUE!</v>
      </c>
      <c r="J27" s="82" t="e">
        <f t="shared" si="4"/>
        <v>#VALUE!</v>
      </c>
      <c r="M27" s="53" t="s">
        <v>151</v>
      </c>
      <c r="N27" s="82" t="e">
        <f t="shared" si="9"/>
        <v>#VALUE!</v>
      </c>
      <c r="O27" s="82">
        <f t="shared" si="7"/>
        <v>4.2556010001490287E-3</v>
      </c>
      <c r="P27" s="82">
        <f t="shared" si="8"/>
        <v>6.7207434077712347E-2</v>
      </c>
    </row>
    <row r="28" spans="1:16" ht="33" customHeight="1" thickBot="1" x14ac:dyDescent="0.25">
      <c r="A28" s="53" t="s">
        <v>237</v>
      </c>
      <c r="B28" s="56">
        <v>1288.5</v>
      </c>
      <c r="C28" s="56">
        <v>1642.9</v>
      </c>
      <c r="D28" s="56">
        <v>1269</v>
      </c>
      <c r="G28" s="53" t="s">
        <v>237</v>
      </c>
      <c r="I28" s="82">
        <f t="shared" si="3"/>
        <v>0.2750485060147459</v>
      </c>
      <c r="J28" s="82">
        <f t="shared" si="4"/>
        <v>-1.5133876600698487E-2</v>
      </c>
      <c r="M28" s="53" t="s">
        <v>237</v>
      </c>
      <c r="N28" s="82">
        <f t="shared" si="9"/>
        <v>8.9693434315308795E-2</v>
      </c>
      <c r="O28" s="82">
        <f t="shared" si="7"/>
        <v>6.8010961898296099E-2</v>
      </c>
      <c r="P28" s="82">
        <f t="shared" si="8"/>
        <v>6.6026348102978208E-2</v>
      </c>
    </row>
    <row r="29" spans="1:16" ht="18.75" customHeight="1" thickBot="1" x14ac:dyDescent="0.25">
      <c r="A29" s="53" t="s">
        <v>238</v>
      </c>
      <c r="B29" s="68" t="s">
        <v>236</v>
      </c>
      <c r="C29" s="59">
        <v>349.9</v>
      </c>
      <c r="D29" s="68" t="s">
        <v>236</v>
      </c>
      <c r="G29" s="53" t="s">
        <v>238</v>
      </c>
      <c r="I29" s="82" t="e">
        <f t="shared" si="3"/>
        <v>#VALUE!</v>
      </c>
      <c r="J29" s="82" t="e">
        <f t="shared" si="4"/>
        <v>#VALUE!</v>
      </c>
      <c r="M29" s="53" t="s">
        <v>238</v>
      </c>
      <c r="N29" s="82" t="e">
        <f t="shared" si="9"/>
        <v>#VALUE!</v>
      </c>
      <c r="O29" s="82">
        <f t="shared" si="7"/>
        <v>1.4484774221324367E-2</v>
      </c>
      <c r="P29" s="82" t="e">
        <f t="shared" si="8"/>
        <v>#VALUE!</v>
      </c>
    </row>
    <row r="30" spans="1:16" ht="20.25" customHeight="1" thickBot="1" x14ac:dyDescent="0.25">
      <c r="A30" s="53" t="s">
        <v>239</v>
      </c>
      <c r="B30" s="56">
        <v>4220.7</v>
      </c>
      <c r="C30" s="56">
        <v>5684.2</v>
      </c>
      <c r="D30" s="56">
        <v>6168.7</v>
      </c>
      <c r="G30" s="53" t="s">
        <v>239</v>
      </c>
      <c r="I30" s="82">
        <f t="shared" si="3"/>
        <v>0.34674343118440071</v>
      </c>
      <c r="J30" s="82">
        <f t="shared" si="4"/>
        <v>0.46153481649963279</v>
      </c>
      <c r="M30" s="53" t="s">
        <v>239</v>
      </c>
      <c r="N30" s="82">
        <f t="shared" si="9"/>
        <v>0.29380603664309179</v>
      </c>
      <c r="O30" s="82">
        <f t="shared" si="7"/>
        <v>0.23530824129423256</v>
      </c>
      <c r="P30" s="82">
        <f t="shared" si="8"/>
        <v>0.32095881287851985</v>
      </c>
    </row>
    <row r="31" spans="1:16" ht="15" customHeight="1" thickBot="1" x14ac:dyDescent="0.25">
      <c r="A31" s="53" t="s">
        <v>240</v>
      </c>
      <c r="B31" s="56">
        <v>3932.6</v>
      </c>
      <c r="C31" s="56">
        <v>9090.2000000000007</v>
      </c>
      <c r="D31" s="56">
        <v>11167</v>
      </c>
      <c r="G31" s="53" t="s">
        <v>240</v>
      </c>
      <c r="I31" s="82">
        <f t="shared" si="3"/>
        <v>1.3114987540049841</v>
      </c>
      <c r="J31" s="82">
        <f t="shared" si="4"/>
        <v>1.8395972130397191</v>
      </c>
      <c r="M31" s="53" t="s">
        <v>240</v>
      </c>
      <c r="N31" s="82">
        <f t="shared" si="9"/>
        <v>0.27375118338252491</v>
      </c>
      <c r="O31" s="82">
        <f t="shared" si="7"/>
        <v>0.37630607209683564</v>
      </c>
      <c r="P31" s="82">
        <f t="shared" si="8"/>
        <v>0.58102145726237808</v>
      </c>
    </row>
    <row r="32" spans="1:16" ht="17.25" customHeight="1" thickBot="1" x14ac:dyDescent="0.25">
      <c r="A32" s="53" t="s">
        <v>241</v>
      </c>
      <c r="B32" s="59">
        <v>4.4000000000000004</v>
      </c>
      <c r="C32" s="56">
        <v>6775.7</v>
      </c>
      <c r="D32" s="56">
        <v>6744.4</v>
      </c>
      <c r="G32" s="53" t="s">
        <v>241</v>
      </c>
      <c r="I32" s="82">
        <f t="shared" si="3"/>
        <v>1538.931818181818</v>
      </c>
      <c r="J32" s="82">
        <f t="shared" si="4"/>
        <v>1531.8181818181818</v>
      </c>
      <c r="M32" s="53" t="s">
        <v>241</v>
      </c>
      <c r="N32" s="82">
        <f t="shared" si="9"/>
        <v>3.0628724174416665E-4</v>
      </c>
      <c r="O32" s="82">
        <f t="shared" si="7"/>
        <v>0.28049295424814952</v>
      </c>
      <c r="P32" s="82">
        <f t="shared" si="8"/>
        <v>0.3509126100439135</v>
      </c>
    </row>
    <row r="33" spans="1:16" ht="21" customHeight="1" thickBot="1" x14ac:dyDescent="0.25">
      <c r="A33" s="53" t="s">
        <v>242</v>
      </c>
      <c r="B33" s="59">
        <v>750.9</v>
      </c>
      <c r="C33" s="56">
        <v>1430.5</v>
      </c>
      <c r="D33" s="56">
        <v>1370.5</v>
      </c>
      <c r="G33" s="53" t="s">
        <v>242</v>
      </c>
      <c r="I33" s="82">
        <f t="shared" si="3"/>
        <v>0.90504727660141171</v>
      </c>
      <c r="J33" s="82">
        <f t="shared" si="4"/>
        <v>0.82514316153948597</v>
      </c>
      <c r="M33" s="53" t="s">
        <v>242</v>
      </c>
      <c r="N33" s="82">
        <f t="shared" si="9"/>
        <v>5.2270702233112434E-2</v>
      </c>
      <c r="O33" s="82">
        <f t="shared" si="7"/>
        <v>5.9218260999155503E-2</v>
      </c>
      <c r="P33" s="82">
        <f t="shared" si="8"/>
        <v>7.130741534683345E-2</v>
      </c>
    </row>
    <row r="34" spans="1:16" ht="18.75" customHeight="1" thickBot="1" x14ac:dyDescent="0.25">
      <c r="A34" s="57" t="s">
        <v>243</v>
      </c>
      <c r="B34" s="58">
        <v>8908.6</v>
      </c>
      <c r="C34" s="58">
        <v>22980.6</v>
      </c>
      <c r="D34" s="58">
        <v>25450.6</v>
      </c>
      <c r="G34" s="57" t="s">
        <v>243</v>
      </c>
      <c r="I34" s="82">
        <f t="shared" si="3"/>
        <v>1.5795972431133958</v>
      </c>
      <c r="J34" s="82">
        <f t="shared" si="4"/>
        <v>1.85685741867409</v>
      </c>
      <c r="M34" s="57" t="s">
        <v>243</v>
      </c>
      <c r="N34" s="82">
        <f t="shared" si="9"/>
        <v>0.62013420950047338</v>
      </c>
      <c r="O34" s="82">
        <f t="shared" si="7"/>
        <v>0.95132552863837316</v>
      </c>
      <c r="P34" s="82">
        <f t="shared" si="8"/>
        <v>1.3242002955316448</v>
      </c>
    </row>
    <row r="35" spans="1:16" ht="21.75" customHeight="1" thickBot="1" x14ac:dyDescent="0.25">
      <c r="A35" s="53" t="s">
        <v>244</v>
      </c>
      <c r="B35" s="62"/>
      <c r="C35" s="62"/>
      <c r="D35" s="62"/>
      <c r="G35" s="53" t="s">
        <v>244</v>
      </c>
      <c r="I35" s="82" t="e">
        <f t="shared" si="3"/>
        <v>#DIV/0!</v>
      </c>
      <c r="J35" s="82" t="e">
        <f t="shared" si="4"/>
        <v>#DIV/0!</v>
      </c>
      <c r="M35" s="53" t="s">
        <v>244</v>
      </c>
      <c r="N35" s="82">
        <f t="shared" si="9"/>
        <v>0</v>
      </c>
      <c r="O35" s="82">
        <f t="shared" si="7"/>
        <v>0</v>
      </c>
      <c r="P35" s="82">
        <f t="shared" si="8"/>
        <v>0</v>
      </c>
    </row>
    <row r="36" spans="1:16" ht="54" customHeight="1" thickBot="1" x14ac:dyDescent="0.25">
      <c r="A36" s="53" t="s">
        <v>245</v>
      </c>
      <c r="B36" s="59">
        <v>1.4</v>
      </c>
      <c r="C36" s="59">
        <v>1.3</v>
      </c>
      <c r="D36" s="59">
        <v>1.2</v>
      </c>
      <c r="G36" s="53" t="s">
        <v>245</v>
      </c>
      <c r="I36" s="82">
        <f t="shared" si="3"/>
        <v>-7.1428571428571341E-2</v>
      </c>
      <c r="J36" s="82">
        <f t="shared" si="4"/>
        <v>-0.14285714285714282</v>
      </c>
      <c r="M36" s="53" t="s">
        <v>245</v>
      </c>
      <c r="N36" s="82">
        <f t="shared" si="9"/>
        <v>9.745503146405301E-5</v>
      </c>
      <c r="O36" s="82">
        <f t="shared" si="7"/>
        <v>5.3815965955191999E-5</v>
      </c>
      <c r="P36" s="82">
        <f t="shared" si="8"/>
        <v>6.2436262981539685E-5</v>
      </c>
    </row>
    <row r="37" spans="1:16" ht="18.75" customHeight="1" thickBot="1" x14ac:dyDescent="0.25">
      <c r="A37" s="53" t="s">
        <v>246</v>
      </c>
      <c r="B37" s="59">
        <v>41.1</v>
      </c>
      <c r="C37" s="59">
        <v>41.1</v>
      </c>
      <c r="D37" s="59">
        <v>41.1</v>
      </c>
      <c r="G37" s="53" t="s">
        <v>246</v>
      </c>
      <c r="I37" s="82">
        <f t="shared" si="3"/>
        <v>0</v>
      </c>
      <c r="J37" s="82">
        <f t="shared" si="4"/>
        <v>0</v>
      </c>
      <c r="M37" s="53" t="s">
        <v>246</v>
      </c>
      <c r="N37" s="82">
        <f t="shared" si="9"/>
        <v>2.8610012808375565E-3</v>
      </c>
      <c r="O37" s="82">
        <f t="shared" si="7"/>
        <v>1.7014124621218393E-3</v>
      </c>
      <c r="P37" s="82">
        <f t="shared" si="8"/>
        <v>2.1384420071177343E-3</v>
      </c>
    </row>
    <row r="38" spans="1:16" ht="19.5" customHeight="1" thickBot="1" x14ac:dyDescent="0.25">
      <c r="A38" s="53" t="s">
        <v>247</v>
      </c>
      <c r="B38" s="56">
        <v>5563.2</v>
      </c>
      <c r="C38" s="56">
        <v>1457.4</v>
      </c>
      <c r="D38" s="56">
        <v>-5771.2</v>
      </c>
      <c r="G38" s="53" t="s">
        <v>247</v>
      </c>
      <c r="I38" s="82">
        <f t="shared" si="3"/>
        <v>-0.73802847282139761</v>
      </c>
      <c r="J38" s="82">
        <f t="shared" si="4"/>
        <v>-2.0373885533505898</v>
      </c>
      <c r="M38" s="53" t="s">
        <v>247</v>
      </c>
      <c r="N38" s="82">
        <f t="shared" si="9"/>
        <v>0.38725845074344267</v>
      </c>
      <c r="O38" s="82">
        <f t="shared" si="7"/>
        <v>6.0331837525459092E-2</v>
      </c>
      <c r="P38" s="82">
        <f t="shared" si="8"/>
        <v>-0.30027680076588487</v>
      </c>
    </row>
    <row r="39" spans="1:16" ht="18.75" customHeight="1" thickBot="1" x14ac:dyDescent="0.25">
      <c r="A39" s="53" t="s">
        <v>248</v>
      </c>
      <c r="B39" s="59">
        <v>-155.6</v>
      </c>
      <c r="C39" s="59">
        <v>-330.3</v>
      </c>
      <c r="D39" s="59">
        <v>-503.3</v>
      </c>
      <c r="G39" s="53" t="s">
        <v>248</v>
      </c>
      <c r="I39" s="82">
        <f t="shared" si="3"/>
        <v>1.1227506426735221</v>
      </c>
      <c r="J39" s="82">
        <f t="shared" si="4"/>
        <v>2.2345758354755789</v>
      </c>
      <c r="M39" s="53" t="s">
        <v>248</v>
      </c>
      <c r="N39" s="82">
        <f t="shared" si="9"/>
        <v>-1.0831430639861892E-2</v>
      </c>
      <c r="O39" s="82">
        <f t="shared" si="7"/>
        <v>-1.3673395042307628E-2</v>
      </c>
      <c r="P39" s="82">
        <f t="shared" si="8"/>
        <v>-2.618680929884077E-2</v>
      </c>
    </row>
    <row r="40" spans="1:16" ht="18.75" customHeight="1" thickBot="1" x14ac:dyDescent="0.25">
      <c r="A40" s="53" t="s">
        <v>249</v>
      </c>
      <c r="B40" s="56">
        <v>5450.1</v>
      </c>
      <c r="C40" s="56">
        <v>1169.5</v>
      </c>
      <c r="D40" s="56">
        <v>-6232.2</v>
      </c>
      <c r="G40" s="53" t="s">
        <v>249</v>
      </c>
      <c r="I40" s="82">
        <f t="shared" si="3"/>
        <v>-0.7854167813434616</v>
      </c>
      <c r="J40" s="82">
        <f t="shared" si="4"/>
        <v>-2.143501954092585</v>
      </c>
      <c r="M40" s="53" t="s">
        <v>249</v>
      </c>
      <c r="N40" s="82">
        <f t="shared" si="9"/>
        <v>0.37938547641588238</v>
      </c>
      <c r="O40" s="82">
        <f t="shared" si="7"/>
        <v>4.8413670911228494E-2</v>
      </c>
      <c r="P40" s="82">
        <f t="shared" si="8"/>
        <v>-0.32426273179462634</v>
      </c>
    </row>
    <row r="41" spans="1:16" ht="19.5" customHeight="1" thickBot="1" x14ac:dyDescent="0.25">
      <c r="A41" s="53" t="s">
        <v>250</v>
      </c>
      <c r="B41" s="59">
        <v>6.9</v>
      </c>
      <c r="C41" s="59">
        <v>6.3</v>
      </c>
      <c r="D41" s="59">
        <v>1.2</v>
      </c>
      <c r="G41" s="53" t="s">
        <v>250</v>
      </c>
      <c r="I41" s="82">
        <f t="shared" si="3"/>
        <v>-8.6956521739130502E-2</v>
      </c>
      <c r="J41" s="82">
        <f t="shared" si="4"/>
        <v>-0.82608695652173914</v>
      </c>
      <c r="M41" s="53" t="s">
        <v>250</v>
      </c>
      <c r="N41" s="82">
        <f t="shared" si="9"/>
        <v>4.803140836442613E-4</v>
      </c>
      <c r="O41" s="82">
        <f t="shared" si="7"/>
        <v>2.6080045039823812E-4</v>
      </c>
      <c r="P41" s="82">
        <f t="shared" si="8"/>
        <v>6.2436262981539685E-5</v>
      </c>
    </row>
    <row r="42" spans="1:16" ht="18.75" customHeight="1" thickBot="1" x14ac:dyDescent="0.25">
      <c r="A42" s="53" t="s">
        <v>251</v>
      </c>
      <c r="B42" s="56">
        <v>5457</v>
      </c>
      <c r="C42" s="56">
        <v>1175.8</v>
      </c>
      <c r="D42" s="56">
        <v>-6231</v>
      </c>
      <c r="G42" s="53" t="s">
        <v>251</v>
      </c>
      <c r="I42" s="82">
        <f t="shared" si="3"/>
        <v>-0.78453362653472603</v>
      </c>
      <c r="J42" s="82">
        <f t="shared" si="4"/>
        <v>-2.141836173721825</v>
      </c>
      <c r="M42" s="53" t="s">
        <v>251</v>
      </c>
      <c r="N42" s="82">
        <f t="shared" si="9"/>
        <v>0.37986579049952662</v>
      </c>
      <c r="O42" s="82">
        <f t="shared" si="7"/>
        <v>4.8674471361626725E-2</v>
      </c>
      <c r="P42" s="82">
        <f t="shared" si="8"/>
        <v>-0.32420029553164481</v>
      </c>
    </row>
    <row r="43" spans="1:16" ht="37.5" customHeight="1" thickBot="1" x14ac:dyDescent="0.25">
      <c r="A43" s="66" t="s">
        <v>252</v>
      </c>
      <c r="B43" s="67">
        <v>14365.6</v>
      </c>
      <c r="C43" s="67">
        <v>24156.400000000001</v>
      </c>
      <c r="D43" s="67">
        <v>19219.599999999999</v>
      </c>
      <c r="G43" s="66" t="s">
        <v>252</v>
      </c>
      <c r="I43" s="82">
        <f t="shared" si="3"/>
        <v>0.68154480147017882</v>
      </c>
      <c r="J43" s="82">
        <f t="shared" si="4"/>
        <v>0.33789051623322369</v>
      </c>
      <c r="M43" s="66" t="s">
        <v>252</v>
      </c>
      <c r="N43" s="82">
        <f t="shared" si="9"/>
        <v>1</v>
      </c>
      <c r="O43" s="82">
        <f t="shared" si="7"/>
        <v>1</v>
      </c>
      <c r="P43" s="82">
        <f t="shared" si="8"/>
        <v>1</v>
      </c>
    </row>
  </sheetData>
  <mergeCells count="2">
    <mergeCell ref="G2:K2"/>
    <mergeCell ref="C1:L1"/>
  </mergeCells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31"/>
  <sheetViews>
    <sheetView workbookViewId="0">
      <selection sqref="A1:E1"/>
    </sheetView>
  </sheetViews>
  <sheetFormatPr defaultRowHeight="12.75" x14ac:dyDescent="0.2"/>
  <cols>
    <col min="1" max="1" width="37.33203125" customWidth="1"/>
    <col min="2" max="2" width="18.33203125" customWidth="1"/>
    <col min="3" max="3" width="18.83203125" customWidth="1"/>
    <col min="4" max="4" width="18.33203125" customWidth="1"/>
    <col min="7" max="7" width="37.33203125" customWidth="1"/>
    <col min="8" max="8" width="14.1640625" customWidth="1"/>
    <col min="9" max="9" width="12.83203125" customWidth="1"/>
    <col min="10" max="10" width="16.83203125" customWidth="1"/>
    <col min="13" max="13" width="37.33203125" customWidth="1"/>
    <col min="14" max="14" width="12.83203125" customWidth="1"/>
    <col min="15" max="15" width="13" customWidth="1"/>
    <col min="16" max="16" width="11.1640625" customWidth="1"/>
  </cols>
  <sheetData>
    <row r="1" spans="1:16" ht="57.75" customHeight="1" x14ac:dyDescent="0.2">
      <c r="A1" s="182" t="s">
        <v>302</v>
      </c>
      <c r="B1" s="99"/>
      <c r="C1" s="99"/>
      <c r="D1" s="99"/>
      <c r="E1" s="99"/>
    </row>
    <row r="2" spans="1:16" ht="28.5" customHeight="1" thickBot="1" x14ac:dyDescent="0.25">
      <c r="G2" s="96" t="s">
        <v>214</v>
      </c>
      <c r="H2" s="83"/>
      <c r="I2" s="83"/>
      <c r="J2" s="83"/>
      <c r="M2" s="90" t="s">
        <v>297</v>
      </c>
    </row>
    <row r="3" spans="1:16" ht="15.75" x14ac:dyDescent="0.2">
      <c r="A3" s="51" t="s">
        <v>183</v>
      </c>
      <c r="B3" s="87">
        <v>43007</v>
      </c>
      <c r="C3" s="87">
        <v>43373</v>
      </c>
      <c r="D3" s="87">
        <v>43739</v>
      </c>
      <c r="G3" s="51" t="s">
        <v>183</v>
      </c>
      <c r="H3" s="63">
        <f>B3</f>
        <v>43007</v>
      </c>
      <c r="I3" s="63">
        <f t="shared" ref="I3:J3" si="0">C3</f>
        <v>43373</v>
      </c>
      <c r="J3" s="63">
        <f t="shared" si="0"/>
        <v>43739</v>
      </c>
      <c r="M3" s="51" t="s">
        <v>183</v>
      </c>
      <c r="N3" s="63">
        <f>H3</f>
        <v>43007</v>
      </c>
      <c r="O3" s="63">
        <f t="shared" ref="O3:P3" si="1">I3</f>
        <v>43373</v>
      </c>
      <c r="P3" s="63">
        <f t="shared" si="1"/>
        <v>43739</v>
      </c>
    </row>
    <row r="4" spans="1:16" ht="16.5" thickBot="1" x14ac:dyDescent="0.25">
      <c r="A4" s="53" t="s">
        <v>185</v>
      </c>
      <c r="B4" s="52"/>
      <c r="C4" s="52"/>
      <c r="D4" s="52"/>
      <c r="G4" s="53" t="s">
        <v>185</v>
      </c>
      <c r="M4" s="53" t="s">
        <v>185</v>
      </c>
    </row>
    <row r="5" spans="1:16" ht="16.5" thickBot="1" x14ac:dyDescent="0.25">
      <c r="A5" s="53" t="s">
        <v>186</v>
      </c>
      <c r="B5" s="55">
        <v>17650.7</v>
      </c>
      <c r="C5" s="55">
        <v>19690.3</v>
      </c>
      <c r="D5" s="55">
        <v>21544.400000000001</v>
      </c>
      <c r="G5" s="53" t="s">
        <v>186</v>
      </c>
      <c r="I5" s="82">
        <f>(C5-B5)/B5</f>
        <v>0.11555349079639893</v>
      </c>
      <c r="J5" s="82">
        <f>(D5-B5)/B5</f>
        <v>0.22059748338592808</v>
      </c>
      <c r="M5" s="53" t="s">
        <v>186</v>
      </c>
      <c r="N5" s="82">
        <f>B5/$B$8</f>
        <v>0.78844229635320817</v>
      </c>
      <c r="O5" s="82">
        <f>C5/$C$8</f>
        <v>0.79654928295475225</v>
      </c>
      <c r="P5" s="82">
        <f>D5/$D$8</f>
        <v>0.81273247172615692</v>
      </c>
    </row>
    <row r="6" spans="1:16" ht="16.5" thickBot="1" x14ac:dyDescent="0.25">
      <c r="A6" s="53" t="s">
        <v>187</v>
      </c>
      <c r="B6" s="56">
        <v>2355</v>
      </c>
      <c r="C6" s="56">
        <v>2652.2</v>
      </c>
      <c r="D6" s="56">
        <v>2875</v>
      </c>
      <c r="G6" s="53" t="s">
        <v>187</v>
      </c>
      <c r="I6" s="82">
        <f t="shared" ref="I6:I31" si="2">(C6-B6)/B6</f>
        <v>0.12619957537154983</v>
      </c>
      <c r="J6" s="82">
        <f t="shared" ref="J6:J31" si="3">(D6-B6)/B6</f>
        <v>0.2208067940552017</v>
      </c>
      <c r="M6" s="53" t="s">
        <v>187</v>
      </c>
      <c r="N6" s="82">
        <f t="shared" ref="N6:N8" si="4">B6/$B$8</f>
        <v>0.10519591902371041</v>
      </c>
      <c r="O6" s="82">
        <f t="shared" ref="O6:O8" si="5">C6/$C$8</f>
        <v>0.10729181415481703</v>
      </c>
      <c r="P6" s="82">
        <f t="shared" ref="P6:P8" si="6">D6/$D$8</f>
        <v>0.10845536920093857</v>
      </c>
    </row>
    <row r="7" spans="1:16" ht="16.5" thickBot="1" x14ac:dyDescent="0.25">
      <c r="A7" s="53" t="s">
        <v>188</v>
      </c>
      <c r="B7" s="56">
        <v>2381.1</v>
      </c>
      <c r="C7" s="56">
        <v>2377</v>
      </c>
      <c r="D7" s="56">
        <v>2089.1999999999998</v>
      </c>
      <c r="G7" s="53" t="s">
        <v>188</v>
      </c>
      <c r="I7" s="82">
        <f t="shared" si="2"/>
        <v>-1.7218932426189195E-3</v>
      </c>
      <c r="J7" s="82">
        <f t="shared" si="3"/>
        <v>-0.12259039939523754</v>
      </c>
      <c r="M7" s="53" t="s">
        <v>188</v>
      </c>
      <c r="N7" s="82">
        <f t="shared" si="4"/>
        <v>0.10636178462308146</v>
      </c>
      <c r="O7" s="82">
        <f t="shared" si="5"/>
        <v>9.6158902890430636E-2</v>
      </c>
      <c r="P7" s="82">
        <f t="shared" si="6"/>
        <v>7.8812159072904633E-2</v>
      </c>
    </row>
    <row r="8" spans="1:16" ht="16.5" thickBot="1" x14ac:dyDescent="0.25">
      <c r="A8" s="57" t="s">
        <v>189</v>
      </c>
      <c r="B8" s="58">
        <v>22386.799999999999</v>
      </c>
      <c r="C8" s="58">
        <v>24719.5</v>
      </c>
      <c r="D8" s="58">
        <v>26508.6</v>
      </c>
      <c r="G8" s="57" t="s">
        <v>189</v>
      </c>
      <c r="I8" s="82">
        <f t="shared" si="2"/>
        <v>0.104199796308539</v>
      </c>
      <c r="J8" s="82">
        <f t="shared" si="3"/>
        <v>0.18411742634052206</v>
      </c>
      <c r="M8" s="57" t="s">
        <v>189</v>
      </c>
      <c r="N8" s="82">
        <f t="shared" si="4"/>
        <v>1</v>
      </c>
      <c r="O8" s="82">
        <f t="shared" si="5"/>
        <v>1</v>
      </c>
      <c r="P8" s="82">
        <f t="shared" si="6"/>
        <v>1</v>
      </c>
    </row>
    <row r="9" spans="1:16" ht="16.5" thickBot="1" x14ac:dyDescent="0.25">
      <c r="A9" s="53" t="s">
        <v>190</v>
      </c>
      <c r="B9" s="56">
        <v>7065.8</v>
      </c>
      <c r="C9" s="56">
        <v>7930.7</v>
      </c>
      <c r="D9" s="56">
        <v>8526.9</v>
      </c>
      <c r="G9" s="53" t="s">
        <v>190</v>
      </c>
      <c r="I9" s="82">
        <f t="shared" si="2"/>
        <v>0.12240652155453022</v>
      </c>
      <c r="J9" s="82">
        <f t="shared" si="3"/>
        <v>0.20678479436157257</v>
      </c>
      <c r="M9" s="53" t="s">
        <v>190</v>
      </c>
      <c r="N9" s="82">
        <f>B9/$B$15</f>
        <v>0.37899536031324593</v>
      </c>
      <c r="O9" s="82">
        <f>C9/$C$15</f>
        <v>0.37519751719700623</v>
      </c>
      <c r="P9" s="82">
        <f>D9/$D$15</f>
        <v>0.37516003994949115</v>
      </c>
    </row>
    <row r="10" spans="1:16" ht="16.5" thickBot="1" x14ac:dyDescent="0.25">
      <c r="A10" s="53" t="s">
        <v>191</v>
      </c>
      <c r="B10" s="56">
        <v>8486.4</v>
      </c>
      <c r="C10" s="56">
        <v>9472.2000000000007</v>
      </c>
      <c r="D10" s="56">
        <v>10493.6</v>
      </c>
      <c r="G10" s="53" t="s">
        <v>191</v>
      </c>
      <c r="I10" s="82">
        <f t="shared" si="2"/>
        <v>0.11616233031674221</v>
      </c>
      <c r="J10" s="82">
        <f t="shared" si="3"/>
        <v>0.23651960784313736</v>
      </c>
      <c r="M10" s="53" t="s">
        <v>191</v>
      </c>
      <c r="N10" s="82">
        <f t="shared" ref="N10:N15" si="7">B10/$B$15</f>
        <v>0.45519349907474455</v>
      </c>
      <c r="O10" s="82">
        <f t="shared" ref="O10:O15" si="8">C10/$C$15</f>
        <v>0.4481251241874592</v>
      </c>
      <c r="P10" s="82">
        <f t="shared" ref="P10:P15" si="9">D10/$D$15</f>
        <v>0.46168940590530916</v>
      </c>
    </row>
    <row r="11" spans="1:16" ht="16.5" thickBot="1" x14ac:dyDescent="0.25">
      <c r="A11" s="53" t="s">
        <v>192</v>
      </c>
      <c r="B11" s="59">
        <v>518</v>
      </c>
      <c r="C11" s="59">
        <v>554.9</v>
      </c>
      <c r="D11" s="59">
        <v>371</v>
      </c>
      <c r="G11" s="53" t="s">
        <v>192</v>
      </c>
      <c r="I11" s="82">
        <f t="shared" si="2"/>
        <v>7.1235521235521196E-2</v>
      </c>
      <c r="J11" s="82">
        <f t="shared" si="3"/>
        <v>-0.28378378378378377</v>
      </c>
      <c r="M11" s="53" t="s">
        <v>192</v>
      </c>
      <c r="N11" s="82">
        <f t="shared" si="7"/>
        <v>2.7784482527422424E-2</v>
      </c>
      <c r="O11" s="82">
        <f t="shared" si="8"/>
        <v>2.6252046136232457E-2</v>
      </c>
      <c r="P11" s="82">
        <f t="shared" si="9"/>
        <v>1.6322974917175201E-2</v>
      </c>
    </row>
    <row r="12" spans="1:16" ht="32.25" thickBot="1" x14ac:dyDescent="0.25">
      <c r="A12" s="53" t="s">
        <v>193</v>
      </c>
      <c r="B12" s="56">
        <v>1011.4</v>
      </c>
      <c r="C12" s="56">
        <v>1247</v>
      </c>
      <c r="D12" s="56">
        <v>1377.3</v>
      </c>
      <c r="G12" s="53" t="s">
        <v>193</v>
      </c>
      <c r="I12" s="82">
        <f t="shared" si="2"/>
        <v>0.2329444334585723</v>
      </c>
      <c r="J12" s="82">
        <f t="shared" si="3"/>
        <v>0.36177575637729875</v>
      </c>
      <c r="M12" s="53" t="s">
        <v>193</v>
      </c>
      <c r="N12" s="82">
        <f t="shared" si="7"/>
        <v>5.4249470324778074E-2</v>
      </c>
      <c r="O12" s="82">
        <f t="shared" si="8"/>
        <v>5.8994956806418947E-2</v>
      </c>
      <c r="P12" s="82">
        <f t="shared" si="9"/>
        <v>6.0597394483626423E-2</v>
      </c>
    </row>
    <row r="13" spans="1:16" ht="32.25" thickBot="1" x14ac:dyDescent="0.25">
      <c r="A13" s="53" t="s">
        <v>194</v>
      </c>
      <c r="B13" s="56">
        <v>1408.4</v>
      </c>
      <c r="C13" s="56">
        <v>1708.2</v>
      </c>
      <c r="D13" s="56">
        <v>1824.1</v>
      </c>
      <c r="G13" s="53" t="s">
        <v>194</v>
      </c>
      <c r="I13" s="82">
        <f t="shared" si="2"/>
        <v>0.21286566316387384</v>
      </c>
      <c r="J13" s="82">
        <f t="shared" si="3"/>
        <v>0.29515762567452414</v>
      </c>
      <c r="M13" s="53" t="s">
        <v>194</v>
      </c>
      <c r="N13" s="82">
        <f t="shared" si="7"/>
        <v>7.5543755196180978E-2</v>
      </c>
      <c r="O13" s="82">
        <f t="shared" si="8"/>
        <v>8.0814102018223616E-2</v>
      </c>
      <c r="P13" s="82">
        <f t="shared" si="9"/>
        <v>8.0255359963394293E-2</v>
      </c>
    </row>
    <row r="14" spans="1:16" ht="16.5" thickBot="1" x14ac:dyDescent="0.25">
      <c r="A14" s="53" t="s">
        <v>195</v>
      </c>
      <c r="B14" s="59">
        <v>153.5</v>
      </c>
      <c r="C14" s="59">
        <v>224.4</v>
      </c>
      <c r="D14" s="59">
        <v>135.80000000000001</v>
      </c>
      <c r="G14" s="53" t="s">
        <v>195</v>
      </c>
      <c r="I14" s="82">
        <f t="shared" si="2"/>
        <v>0.4618892508143323</v>
      </c>
      <c r="J14" s="82">
        <f t="shared" si="3"/>
        <v>-0.11530944625407159</v>
      </c>
      <c r="M14" s="53" t="s">
        <v>195</v>
      </c>
      <c r="N14" s="82">
        <f t="shared" si="7"/>
        <v>8.2334325636280736E-3</v>
      </c>
      <c r="O14" s="82">
        <f t="shared" si="8"/>
        <v>1.0616253654659513E-2</v>
      </c>
      <c r="P14" s="82">
        <f t="shared" si="9"/>
        <v>5.9748247810037531E-3</v>
      </c>
    </row>
    <row r="15" spans="1:16" ht="16.5" thickBot="1" x14ac:dyDescent="0.25">
      <c r="A15" s="57" t="s">
        <v>196</v>
      </c>
      <c r="B15" s="58">
        <v>18643.5</v>
      </c>
      <c r="C15" s="58">
        <v>21137.4</v>
      </c>
      <c r="D15" s="58">
        <v>22728.7</v>
      </c>
      <c r="G15" s="57" t="s">
        <v>196</v>
      </c>
      <c r="I15" s="82">
        <f t="shared" si="2"/>
        <v>0.13376780111030662</v>
      </c>
      <c r="J15" s="82">
        <f t="shared" si="3"/>
        <v>0.21912194598653689</v>
      </c>
      <c r="M15" s="57" t="s">
        <v>196</v>
      </c>
      <c r="N15" s="82">
        <f t="shared" si="7"/>
        <v>1</v>
      </c>
      <c r="O15" s="82">
        <f t="shared" si="8"/>
        <v>1</v>
      </c>
      <c r="P15" s="82">
        <f t="shared" si="9"/>
        <v>1</v>
      </c>
    </row>
    <row r="16" spans="1:16" ht="16.5" thickBot="1" x14ac:dyDescent="0.25">
      <c r="A16" s="53" t="s">
        <v>197</v>
      </c>
      <c r="B16" s="59">
        <v>391.4</v>
      </c>
      <c r="C16" s="59">
        <v>301.2</v>
      </c>
      <c r="D16" s="59">
        <v>298</v>
      </c>
      <c r="G16" s="53" t="s">
        <v>197</v>
      </c>
      <c r="I16" s="82">
        <f t="shared" si="2"/>
        <v>-0.23045477772100151</v>
      </c>
      <c r="J16" s="82">
        <f t="shared" si="3"/>
        <v>-0.23863055697496163</v>
      </c>
      <c r="M16" s="53" t="s">
        <v>197</v>
      </c>
      <c r="N16" s="82">
        <f>B16/$B$26</f>
        <v>0.13568135334696849</v>
      </c>
      <c r="O16" s="82">
        <f>C16/$C$26</f>
        <v>6.666224022309275E-2</v>
      </c>
      <c r="P16" s="82">
        <f>D16/$D$26</f>
        <v>8.2796176928206275E-2</v>
      </c>
    </row>
    <row r="17" spans="1:16" ht="16.5" thickBot="1" x14ac:dyDescent="0.25">
      <c r="A17" s="53" t="s">
        <v>198</v>
      </c>
      <c r="B17" s="56">
        <v>4134.7</v>
      </c>
      <c r="C17" s="56">
        <v>3883.3</v>
      </c>
      <c r="D17" s="56">
        <v>4077.9</v>
      </c>
      <c r="G17" s="53" t="s">
        <v>198</v>
      </c>
      <c r="I17" s="82">
        <f t="shared" si="2"/>
        <v>-6.0802476600478786E-2</v>
      </c>
      <c r="J17" s="82">
        <f t="shared" si="3"/>
        <v>-1.3737393281253714E-2</v>
      </c>
      <c r="M17" s="53" t="s">
        <v>198</v>
      </c>
      <c r="N17" s="82">
        <f t="shared" ref="N17:N26" si="10">B17/$B$26</f>
        <v>1.4333206225950705</v>
      </c>
      <c r="O17" s="82">
        <f t="shared" ref="O17:O26" si="11">C17/$C$26</f>
        <v>0.85946041652834027</v>
      </c>
      <c r="P17" s="82">
        <f t="shared" ref="P17:P26" si="12">D17/$D$26</f>
        <v>1.1330017781729274</v>
      </c>
    </row>
    <row r="18" spans="1:16" ht="32.25" thickBot="1" x14ac:dyDescent="0.25">
      <c r="A18" s="53" t="s">
        <v>199</v>
      </c>
      <c r="B18" s="60" t="s">
        <v>200</v>
      </c>
      <c r="C18" s="56">
        <v>1376.4</v>
      </c>
      <c r="D18" s="60" t="s">
        <v>200</v>
      </c>
      <c r="G18" s="53" t="s">
        <v>199</v>
      </c>
      <c r="I18" s="82" t="e">
        <f t="shared" si="2"/>
        <v>#VALUE!</v>
      </c>
      <c r="J18" s="82" t="e">
        <f t="shared" si="3"/>
        <v>#VALUE!</v>
      </c>
      <c r="M18" s="53" t="s">
        <v>199</v>
      </c>
      <c r="N18" s="82" t="e">
        <f t="shared" si="10"/>
        <v>#VALUE!</v>
      </c>
      <c r="O18" s="82">
        <f t="shared" si="11"/>
        <v>0.30462784675652349</v>
      </c>
      <c r="P18" s="82" t="e">
        <f t="shared" si="12"/>
        <v>#VALUE!</v>
      </c>
    </row>
    <row r="19" spans="1:16" ht="32.25" thickBot="1" x14ac:dyDescent="0.25">
      <c r="A19" s="53" t="s">
        <v>201</v>
      </c>
      <c r="B19" s="59">
        <v>93.5</v>
      </c>
      <c r="C19" s="59">
        <v>499.2</v>
      </c>
      <c r="D19" s="59">
        <v>622.79999999999995</v>
      </c>
      <c r="G19" s="53" t="s">
        <v>201</v>
      </c>
      <c r="I19" s="82">
        <f t="shared" si="2"/>
        <v>4.3390374331550801</v>
      </c>
      <c r="J19" s="82">
        <f t="shared" si="3"/>
        <v>5.6609625668449191</v>
      </c>
      <c r="M19" s="53" t="s">
        <v>201</v>
      </c>
      <c r="N19" s="82">
        <f t="shared" si="10"/>
        <v>3.2412382570111281E-2</v>
      </c>
      <c r="O19" s="82">
        <f t="shared" si="11"/>
        <v>0.11048403160480712</v>
      </c>
      <c r="P19" s="82">
        <f t="shared" si="12"/>
        <v>0.17303845298955323</v>
      </c>
    </row>
    <row r="20" spans="1:16" ht="16.5" thickBot="1" x14ac:dyDescent="0.25">
      <c r="A20" s="53" t="s">
        <v>202</v>
      </c>
      <c r="B20" s="59">
        <v>181.8</v>
      </c>
      <c r="C20" s="59">
        <v>191.4</v>
      </c>
      <c r="D20" s="59">
        <v>96.5</v>
      </c>
      <c r="G20" s="53" t="s">
        <v>202</v>
      </c>
      <c r="I20" s="82">
        <f t="shared" si="2"/>
        <v>5.2805280528052771E-2</v>
      </c>
      <c r="J20" s="82">
        <f t="shared" si="3"/>
        <v>-0.46919691969196925</v>
      </c>
      <c r="M20" s="53" t="s">
        <v>202</v>
      </c>
      <c r="N20" s="82">
        <f t="shared" si="10"/>
        <v>6.3022151350227068E-2</v>
      </c>
      <c r="O20" s="82">
        <f t="shared" si="11"/>
        <v>4.2361065002323881E-2</v>
      </c>
      <c r="P20" s="82">
        <f t="shared" si="12"/>
        <v>2.6811513669704381E-2</v>
      </c>
    </row>
    <row r="21" spans="1:16" ht="16.5" thickBot="1" x14ac:dyDescent="0.25">
      <c r="A21" s="53" t="s">
        <v>203</v>
      </c>
      <c r="B21" s="59">
        <v>-92.5</v>
      </c>
      <c r="C21" s="59">
        <v>-170.3</v>
      </c>
      <c r="D21" s="59">
        <v>-331</v>
      </c>
      <c r="G21" s="53" t="s">
        <v>203</v>
      </c>
      <c r="I21" s="82">
        <f t="shared" si="2"/>
        <v>0.84108108108108115</v>
      </c>
      <c r="J21" s="82">
        <f t="shared" si="3"/>
        <v>2.5783783783783782</v>
      </c>
      <c r="M21" s="53" t="s">
        <v>203</v>
      </c>
      <c r="N21" s="82">
        <f t="shared" si="10"/>
        <v>-3.2065726072035221E-2</v>
      </c>
      <c r="O21" s="82">
        <f t="shared" si="11"/>
        <v>-3.7691167031848265E-2</v>
      </c>
      <c r="P21" s="82">
        <f t="shared" si="12"/>
        <v>-9.1964881084685493E-2</v>
      </c>
    </row>
    <row r="22" spans="1:16" ht="16.5" thickBot="1" x14ac:dyDescent="0.25">
      <c r="A22" s="53" t="s">
        <v>204</v>
      </c>
      <c r="B22" s="56">
        <v>4317.5</v>
      </c>
      <c r="C22" s="56">
        <v>5780</v>
      </c>
      <c r="D22" s="56">
        <v>4466.2</v>
      </c>
      <c r="G22" s="53" t="s">
        <v>204</v>
      </c>
      <c r="I22" s="82">
        <f t="shared" si="2"/>
        <v>0.33873769542559351</v>
      </c>
      <c r="J22" s="82">
        <f t="shared" si="3"/>
        <v>3.4441227562246629E-2</v>
      </c>
      <c r="M22" s="53" t="s">
        <v>204</v>
      </c>
      <c r="N22" s="82">
        <f t="shared" si="10"/>
        <v>1.4966894304433738</v>
      </c>
      <c r="O22" s="82">
        <f t="shared" si="11"/>
        <v>1.2792421928601465</v>
      </c>
      <c r="P22" s="82">
        <f t="shared" si="12"/>
        <v>1.2408868637474995</v>
      </c>
    </row>
    <row r="23" spans="1:16" ht="16.5" thickBot="1" x14ac:dyDescent="0.25">
      <c r="A23" s="53" t="s">
        <v>205</v>
      </c>
      <c r="B23" s="56">
        <v>1432.6</v>
      </c>
      <c r="C23" s="56">
        <v>1262</v>
      </c>
      <c r="D23" s="59">
        <v>871.6</v>
      </c>
      <c r="G23" s="53" t="s">
        <v>205</v>
      </c>
      <c r="I23" s="82">
        <f t="shared" si="2"/>
        <v>-0.1190841826050537</v>
      </c>
      <c r="J23" s="82">
        <f t="shared" si="3"/>
        <v>-0.39159570012564565</v>
      </c>
      <c r="M23" s="53" t="s">
        <v>205</v>
      </c>
      <c r="N23" s="82">
        <f t="shared" si="10"/>
        <v>0.49662009914375843</v>
      </c>
      <c r="O23" s="82">
        <f t="shared" si="11"/>
        <v>0.27930858951375515</v>
      </c>
      <c r="P23" s="82">
        <f t="shared" si="12"/>
        <v>0.24216492553900867</v>
      </c>
    </row>
    <row r="24" spans="1:16" ht="32.25" thickBot="1" x14ac:dyDescent="0.25">
      <c r="A24" s="53" t="s">
        <v>206</v>
      </c>
      <c r="B24" s="56">
        <v>2884.9</v>
      </c>
      <c r="C24" s="56">
        <v>4518</v>
      </c>
      <c r="D24" s="56">
        <v>3594.6</v>
      </c>
      <c r="G24" s="53" t="s">
        <v>206</v>
      </c>
      <c r="I24" s="82">
        <f t="shared" si="2"/>
        <v>0.56608547956601607</v>
      </c>
      <c r="J24" s="82">
        <f t="shared" si="3"/>
        <v>0.24600506083399765</v>
      </c>
      <c r="M24" s="53" t="s">
        <v>206</v>
      </c>
      <c r="N24" s="82">
        <f t="shared" si="10"/>
        <v>1.0000693312996154</v>
      </c>
      <c r="O24" s="82">
        <f t="shared" si="11"/>
        <v>0.99993360334639125</v>
      </c>
      <c r="P24" s="82">
        <f t="shared" si="12"/>
        <v>0.99872193820849076</v>
      </c>
    </row>
    <row r="25" spans="1:16" ht="32.25" thickBot="1" x14ac:dyDescent="0.25">
      <c r="A25" s="53" t="s">
        <v>207</v>
      </c>
      <c r="B25" s="59">
        <v>0.2</v>
      </c>
      <c r="C25" s="59">
        <v>-0.3</v>
      </c>
      <c r="D25" s="59">
        <v>-4.5999999999999996</v>
      </c>
      <c r="G25" s="53" t="s">
        <v>207</v>
      </c>
      <c r="I25" s="82">
        <f t="shared" si="2"/>
        <v>-2.5</v>
      </c>
      <c r="J25" s="82">
        <f t="shared" si="3"/>
        <v>-23.999999999999996</v>
      </c>
      <c r="M25" s="53" t="s">
        <v>207</v>
      </c>
      <c r="N25" s="82">
        <f t="shared" si="10"/>
        <v>6.9331299615211294E-5</v>
      </c>
      <c r="O25" s="82">
        <f t="shared" si="11"/>
        <v>-6.6396653608658115E-5</v>
      </c>
      <c r="P25" s="82">
        <f t="shared" si="12"/>
        <v>-1.2780617915092243E-3</v>
      </c>
    </row>
    <row r="26" spans="1:16" ht="32.25" thickBot="1" x14ac:dyDescent="0.25">
      <c r="A26" s="57" t="s">
        <v>208</v>
      </c>
      <c r="B26" s="61">
        <v>2884.7</v>
      </c>
      <c r="C26" s="61">
        <v>4518.3</v>
      </c>
      <c r="D26" s="61">
        <v>3599.2</v>
      </c>
      <c r="G26" s="57" t="s">
        <v>208</v>
      </c>
      <c r="I26" s="82">
        <f t="shared" si="2"/>
        <v>0.56629805525704591</v>
      </c>
      <c r="J26" s="82">
        <f t="shared" si="3"/>
        <v>0.24768606787534234</v>
      </c>
      <c r="M26" s="57" t="s">
        <v>208</v>
      </c>
      <c r="N26" s="82">
        <f t="shared" si="10"/>
        <v>1</v>
      </c>
      <c r="O26" s="82">
        <f t="shared" si="11"/>
        <v>1</v>
      </c>
      <c r="P26" s="82">
        <f t="shared" si="12"/>
        <v>1</v>
      </c>
    </row>
    <row r="27" spans="1:16" ht="16.5" thickBot="1" x14ac:dyDescent="0.25">
      <c r="A27" s="53" t="s">
        <v>209</v>
      </c>
      <c r="B27" s="55">
        <v>1.99</v>
      </c>
      <c r="C27" s="55">
        <v>3.27</v>
      </c>
      <c r="D27" s="55">
        <v>2.95</v>
      </c>
      <c r="G27" s="53" t="s">
        <v>209</v>
      </c>
      <c r="I27" s="82">
        <f t="shared" si="2"/>
        <v>0.64321608040201006</v>
      </c>
      <c r="J27" s="82">
        <f t="shared" si="3"/>
        <v>0.48241206030150763</v>
      </c>
      <c r="M27" s="53" t="s">
        <v>209</v>
      </c>
    </row>
    <row r="28" spans="1:16" ht="16.5" thickBot="1" x14ac:dyDescent="0.25">
      <c r="A28" s="53" t="s">
        <v>210</v>
      </c>
      <c r="B28" s="55">
        <v>1.97</v>
      </c>
      <c r="C28" s="55">
        <v>3.24</v>
      </c>
      <c r="D28" s="55">
        <v>2.92</v>
      </c>
      <c r="G28" s="53" t="s">
        <v>210</v>
      </c>
      <c r="I28" s="82">
        <f t="shared" si="2"/>
        <v>0.64467005076142148</v>
      </c>
      <c r="J28" s="82">
        <f t="shared" si="3"/>
        <v>0.48223350253807107</v>
      </c>
      <c r="M28" s="53" t="s">
        <v>210</v>
      </c>
    </row>
    <row r="29" spans="1:16" ht="32.25" thickBot="1" x14ac:dyDescent="0.25">
      <c r="A29" s="53" t="s">
        <v>211</v>
      </c>
      <c r="B29" s="59"/>
      <c r="C29" s="59"/>
      <c r="D29" s="59"/>
      <c r="G29" s="53" t="s">
        <v>211</v>
      </c>
      <c r="I29" s="82" t="e">
        <f t="shared" si="2"/>
        <v>#DIV/0!</v>
      </c>
      <c r="J29" s="82" t="e">
        <f t="shared" si="3"/>
        <v>#DIV/0!</v>
      </c>
      <c r="M29" s="53" t="s">
        <v>211</v>
      </c>
    </row>
    <row r="30" spans="1:16" ht="16.5" thickBot="1" x14ac:dyDescent="0.25">
      <c r="A30" s="53" t="s">
        <v>212</v>
      </c>
      <c r="B30" s="56">
        <v>1449.5</v>
      </c>
      <c r="C30" s="56">
        <v>1382.7</v>
      </c>
      <c r="D30" s="56">
        <v>1221.2</v>
      </c>
      <c r="G30" s="53" t="s">
        <v>212</v>
      </c>
      <c r="I30" s="82">
        <f t="shared" si="2"/>
        <v>-4.6084856847188653E-2</v>
      </c>
      <c r="J30" s="82">
        <f t="shared" si="3"/>
        <v>-0.15750258709899961</v>
      </c>
      <c r="M30" s="53" t="s">
        <v>212</v>
      </c>
    </row>
    <row r="31" spans="1:16" ht="16.5" thickBot="1" x14ac:dyDescent="0.25">
      <c r="A31" s="53" t="s">
        <v>213</v>
      </c>
      <c r="B31" s="56">
        <v>1461.5</v>
      </c>
      <c r="C31" s="56">
        <v>1394.6</v>
      </c>
      <c r="D31" s="56">
        <v>1233.2</v>
      </c>
      <c r="G31" s="53" t="s">
        <v>213</v>
      </c>
      <c r="I31" s="82">
        <f t="shared" si="2"/>
        <v>-4.5774888812863561E-2</v>
      </c>
      <c r="J31" s="82">
        <f t="shared" si="3"/>
        <v>-0.15620937393089288</v>
      </c>
      <c r="M31" s="53" t="s">
        <v>213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Income Statement</vt:lpstr>
      <vt:lpstr>Balance Sheet</vt:lpstr>
      <vt:lpstr>Cash Flows</vt:lpstr>
      <vt:lpstr>Ratios</vt:lpstr>
      <vt:lpstr>Graphs &amp; Charts</vt:lpstr>
      <vt:lpstr>Index</vt:lpstr>
      <vt:lpstr>CF</vt:lpstr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2020-09-29T02:58:23Z</dcterms:created>
  <dcterms:modified xsi:type="dcterms:W3CDTF">2020-10-02T12:25:51Z</dcterms:modified>
</cp:coreProperties>
</file>